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ERA. ENERO\"/>
    </mc:Choice>
  </mc:AlternateContent>
  <bookViews>
    <workbookView xWindow="0" yWindow="0" windowWidth="20490" windowHeight="745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19" i="3" l="1"/>
  <c r="H19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14" i="4"/>
  <c r="F14" i="4" s="1"/>
  <c r="G15" i="4"/>
  <c r="F15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H22" i="9"/>
  <c r="I22" i="9" s="1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F48" i="10"/>
  <c r="G48" i="10" s="1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I59" i="5"/>
  <c r="J59" i="5" s="1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I58" i="5"/>
  <c r="M58" i="5" s="1"/>
  <c r="I22" i="5"/>
  <c r="J22" i="5" s="1"/>
  <c r="M22" i="5" s="1"/>
  <c r="I23" i="5"/>
  <c r="J23" i="5" s="1"/>
  <c r="M23" i="5" s="1"/>
  <c r="I24" i="5"/>
  <c r="J24" i="5" s="1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F16" i="4"/>
  <c r="G12" i="6"/>
  <c r="F6" i="6"/>
  <c r="M68" i="5"/>
  <c r="I5" i="3"/>
  <c r="H20" i="3"/>
  <c r="G6" i="10"/>
  <c r="I6" i="10" s="1"/>
  <c r="J10" i="5"/>
  <c r="M10" i="5" s="1"/>
  <c r="I25" i="5"/>
  <c r="I20" i="3" l="1"/>
  <c r="L5" i="3"/>
  <c r="L20" i="3" s="1"/>
  <c r="J67" i="5"/>
  <c r="B19" i="9"/>
  <c r="B21" i="9" s="1"/>
  <c r="B22" i="9"/>
  <c r="G20" i="3"/>
  <c r="G16" i="4"/>
  <c r="C4" i="8" s="1"/>
  <c r="H4" i="8" s="1"/>
  <c r="E16" i="4"/>
  <c r="A11" i="9"/>
  <c r="A14" i="9"/>
  <c r="J20" i="3"/>
  <c r="K20" i="3"/>
  <c r="F20" i="3"/>
  <c r="G25" i="9"/>
  <c r="H25" i="9" s="1"/>
  <c r="B59" i="5"/>
  <c r="B60" i="5" s="1"/>
  <c r="B61" i="5" s="1"/>
  <c r="K68" i="5"/>
  <c r="F68" i="5"/>
  <c r="O58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7" i="3"/>
  <c r="O59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8" i="3"/>
  <c r="O50" i="3"/>
  <c r="O52" i="3"/>
  <c r="O53" i="3"/>
  <c r="O54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<sst xmlns="http://schemas.openxmlformats.org/spreadsheetml/2006/main" count="1175" uniqueCount="551">
  <si>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</si>
  <si>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</si>
  <si>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</si>
  <si>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</si>
  <si>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</si>
  <si>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</si>
  <si>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</si>
  <si>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</si>
  <si>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</si>
  <si>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</si>
  <si>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</si>
  <si>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</si>
  <si>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</si>
  <si>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</si>
  <si>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</si>
  <si>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</si>
  <si>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</si>
  <si>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</si>
  <si>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</si>
  <si>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</si>
  <si>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</si>
  <si>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</si>
  <si>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</si>
  <si>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</si>
  <si>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</si>
  <si>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</si>
  <si>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</si>
  <si>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</si>
  <si>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</si>
  <si>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</si>
  <si>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</si>
  <si>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</si>
  <si>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</si>
  <si>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</si>
  <si>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</si>
  <si>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</si>
  <si>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</si>
  <si>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</si>
  <si>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</si>
  <si>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</si>
  <si>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</si>
  <si>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</si>
  <si>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</si>
  <si>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</si>
  <si>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</si>
  <si>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</si>
  <si>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</si>
  <si>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</si>
  <si>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</si>
  <si>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</si>
  <si>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</si>
  <si>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</si>
  <si>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</si>
  <si>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</si>
  <si>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</si>
  <si>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</si>
  <si>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</si>
  <si>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</si>
  <si>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</si>
  <si>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</si>
  <si>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</si>
  <si>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</si>
  <si>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</si>
  <si>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</si>
  <si>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</si>
  <si>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</si>
  <si>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</si>
  <si>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</si>
  <si>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</si>
  <si>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</si>
  <si>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</si>
  <si>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</si>
  <si>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</si>
  <si>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</si>
  <si>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</si>
  <si>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</si>
  <si>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</si>
  <si>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</si>
  <si>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</si>
  <si>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</si>
  <si>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</si>
  <si>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</si>
  <si>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</si>
  <si>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</si>
  <si>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</si>
  <si>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</si>
  <si>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</si>
  <si>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</si>
  <si>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</si>
  <si>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</si>
  <si>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</si>
  <si>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</si>
  <si>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</si>
  <si>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</si>
  <si>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</si>
  <si>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</si>
  <si>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</si>
  <si>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</si>
  <si>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</si>
  <si>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</si>
  <si>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</si>
  <si>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</si>
  <si>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</si>
  <si>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</si>
  <si>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</si>
  <si>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</si>
  <si>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</si>
  <si>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</si>
  <si>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</si>
  <si>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</si>
  <si>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</si>
  <si>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</si>
  <si>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</si>
  <si>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</si>
  <si>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</si>
  <si>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</si>
  <si>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</si>
  <si>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</si>
  <si>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</si>
  <si>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</si>
  <si>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</si>
  <si>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</si>
  <si>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</si>
  <si>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</si>
  <si>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</si>
  <si>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</si>
  <si>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</si>
  <si>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</si>
  <si>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</si>
  <si>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</si>
  <si>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</si>
  <si>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</si>
  <si>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</si>
  <si>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</si>
  <si>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</si>
  <si>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</si>
  <si>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</si>
  <si>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</si>
  <si>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</si>
  <si>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</si>
  <si>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</si>
  <si>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</si>
  <si>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</si>
  <si>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</si>
  <si>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</si>
  <si>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</si>
  <si>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</si>
  <si>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</si>
  <si>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</si>
  <si>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</si>
  <si>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</si>
  <si>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</si>
  <si>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</si>
  <si>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</si>
  <si>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</si>
  <si>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</si>
  <si>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</si>
  <si>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</si>
  <si>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</si>
  <si>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</si>
  <si>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</si>
  <si>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</si>
  <si>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</si>
  <si>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</si>
  <si>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</si>
  <si>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</si>
  <si>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</si>
  <si>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</si>
  <si>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</si>
  <si>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</si>
  <si>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</si>
  <si>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</si>
  <si>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</si>
  <si>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</si>
  <si>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</si>
  <si>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</si>
  <si>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</si>
  <si>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</si>
  <si>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</si>
  <si>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</si>
  <si>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</si>
  <si>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</si>
  <si>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</si>
  <si>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</si>
  <si>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</si>
  <si>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</si>
  <si>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</si>
  <si>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</si>
  <si>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</si>
  <si>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</si>
  <si>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</si>
  <si>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</si>
  <si>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</si>
  <si>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</si>
  <si>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</si>
  <si>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</si>
  <si>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</si>
  <si>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</si>
  <si>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</si>
  <si>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</si>
  <si>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</si>
  <si>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</si>
  <si>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</si>
  <si>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</si>
  <si>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</si>
  <si>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</si>
  <si>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</si>
  <si>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</si>
  <si>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</si>
  <si>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</si>
  <si>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</si>
  <si>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</si>
  <si>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</si>
  <si>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</si>
  <si>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</si>
  <si>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</si>
  <si>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</si>
  <si>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</si>
  <si>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</si>
  <si>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</si>
  <si>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</si>
  <si>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</si>
  <si>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</si>
  <si>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</si>
  <si>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</si>
  <si>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</si>
  <si>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</si>
  <si>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</si>
  <si>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</si>
  <si>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</si>
  <si>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</si>
  <si>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</si>
  <si>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</si>
  <si>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</si>
  <si>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</si>
  <si>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</si>
  <si>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</si>
  <si>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</si>
  <si>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</si>
  <si>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</si>
  <si>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</si>
  <si>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</si>
  <si>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</si>
  <si>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</si>
  <si>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</si>
  <si>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</si>
  <si>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</si>
  <si>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</si>
  <si>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</si>
  <si>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</si>
  <si>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</si>
  <si>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</si>
  <si>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</si>
  <si>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</si>
  <si>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</si>
  <si>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</si>
  <si>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</si>
  <si>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</si>
  <si>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</si>
  <si>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</si>
  <si>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</si>
  <si>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</si>
  <si>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</si>
  <si>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</si>
  <si>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</si>
  <si>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</si>
  <si>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</si>
  <si>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</si>
  <si>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</si>
  <si>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</si>
  <si>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</si>
  <si>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</si>
  <si>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</si>
  <si>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</si>
  <si>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</si>
  <si>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</si>
  <si>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</si>
  <si>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</si>
  <si>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</si>
  <si>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</si>
  <si>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</si>
  <si>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</si>
  <si>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</si>
  <si>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</si>
  <si>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</si>
  <si>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</si>
  <si>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</si>
  <si>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</si>
  <si>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</si>
  <si>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</si>
  <si>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</si>
  <si>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</si>
  <si>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</si>
  <si>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</si>
  <si>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</si>
  <si>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</si>
  <si>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</si>
  <si>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</si>
  <si>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</si>
  <si>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</si>
  <si>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</si>
  <si>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</si>
  <si>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</si>
  <si>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</si>
  <si>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</si>
  <si>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</si>
  <si>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</si>
  <si>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</si>
  <si>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</si>
  <si>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</si>
  <si>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</si>
  <si>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</si>
  <si>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</si>
  <si>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</si>
  <si>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</si>
  <si>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</si>
  <si>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</si>
  <si>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</si>
  <si>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</si>
  <si>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</si>
  <si>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</si>
  <si>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</si>
  <si>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</si>
  <si>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</si>
  <si>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</si>
  <si>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</si>
  <si>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</si>
  <si>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</si>
  <si>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</si>
  <si>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</si>
  <si>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</si>
  <si>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</si>
  <si>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</si>
  <si>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</si>
  <si>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</si>
  <si>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</si>
  <si>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</si>
  <si>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</si>
  <si>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</si>
  <si>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</si>
  <si>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</si>
  <si>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</si>
  <si>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</si>
  <si>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</si>
  <si>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</si>
  <si>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</si>
  <si>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</si>
  <si>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</si>
  <si>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</si>
  <si>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</si>
  <si>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</si>
  <si>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</si>
  <si>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</si>
  <si>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</si>
  <si>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</si>
  <si>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</si>
  <si>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</si>
  <si>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</si>
  <si>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</si>
  <si>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</si>
  <si>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</si>
  <si>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</si>
  <si>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</si>
  <si>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</si>
  <si>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</si>
  <si>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</si>
  <si>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</si>
  <si>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</si>
  <si>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</si>
  <si>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</si>
  <si>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</si>
  <si>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</si>
  <si>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</si>
  <si>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</si>
  <si>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</si>
  <si>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</si>
  <si>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</si>
  <si>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</si>
  <si>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</si>
  <si>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</si>
  <si>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</si>
  <si>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</si>
  <si>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</si>
  <si>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</si>
  <si>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</si>
  <si>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</si>
  <si>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</si>
  <si>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</si>
  <si>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</si>
  <si>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</si>
  <si>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</si>
  <si>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</si>
  <si>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</si>
  <si>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</si>
  <si>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</si>
  <si>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</si>
  <si>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</si>
  <si>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</si>
  <si>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</si>
  <si>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</si>
  <si>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</si>
  <si>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</si>
  <si>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</si>
  <si>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</si>
  <si>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</si>
  <si>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</si>
  <si>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</si>
  <si>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</si>
  <si>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</si>
  <si>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</si>
  <si>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</si>
  <si>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</si>
  <si>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</si>
  <si>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</si>
  <si>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</si>
  <si>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</si>
  <si>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</si>
  <si>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</si>
  <si>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</si>
  <si>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</si>
  <si>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</si>
  <si>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</si>
  <si>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</si>
  <si>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</si>
  <si>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</si>
  <si>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</si>
  <si>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</si>
  <si>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</si>
  <si>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</si>
  <si>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</si>
  <si>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</si>
  <si>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</si>
  <si>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</si>
  <si>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</si>
  <si>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</si>
  <si>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</si>
  <si>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</si>
  <si>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</si>
  <si>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</si>
  <si>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</si>
  <si>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</si>
  <si>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</si>
  <si>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</si>
  <si>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</si>
  <si>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</si>
  <si>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</si>
  <si>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</si>
  <si>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</si>
  <si>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</si>
  <si>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</si>
  <si>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</si>
  <si>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</si>
  <si>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</si>
  <si>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</si>
  <si>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</si>
  <si>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</si>
  <si>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</si>
  <si>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</si>
  <si>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</si>
  <si>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</si>
  <si>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</si>
  <si>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</si>
  <si>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</si>
  <si>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</si>
  <si>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</si>
  <si>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</si>
  <si>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</si>
  <si>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</si>
  <si>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</si>
  <si>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</si>
  <si>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</si>
  <si>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</si>
  <si>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</si>
  <si>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</si>
  <si>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</si>
  <si>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</si>
  <si>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</si>
  <si>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</si>
  <si>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</si>
  <si>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</si>
  <si>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</si>
  <si>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</si>
  <si>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</si>
  <si>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</si>
  <si>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</si>
  <si>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</si>
  <si>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</si>
  <si>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</si>
  <si>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</si>
  <si>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</si>
  <si>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</si>
  <si>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</si>
  <si>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</si>
  <si>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</si>
  <si>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</si>
  <si>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</si>
  <si>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</si>
  <si>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</si>
  <si>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</si>
  <si>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</si>
  <si>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</si>
  <si>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</si>
  <si>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</si>
  <si>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</si>
  <si>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</si>
  <si>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</si>
  <si>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</si>
  <si>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</si>
  <si>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</si>
  <si>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</si>
  <si>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</si>
  <si>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</si>
  <si>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</si>
  <si>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</si>
  <si>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</si>
  <si>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</si>
  <si>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</si>
  <si>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</si>
  <si>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</si>
  <si>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</si>
  <si>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</si>
  <si>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</si>
  <si>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1 AL 15  DE DICIEMBRE  DE 2020</t>
  </si>
  <si>
    <t>.</t>
  </si>
  <si>
    <t>1   AL 15  DE ENERO  DEL 2021</t>
  </si>
  <si>
    <t>1 AL 15  DE ENERO DEL 2021</t>
  </si>
  <si>
    <t>1 AL  15   DE ENERO DEL 2021</t>
  </si>
  <si>
    <t>1   AL 15  DE ENERO DEL 2021</t>
  </si>
  <si>
    <t>APOYO A PAGAR</t>
  </si>
  <si>
    <r>
      <t xml:space="preserve">                                                                         1 AL 15  DE ENERO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</si>
  <si>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AL 15  DE ENERO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</si>
  <si>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t>TESORERO MUNICIPAL</t>
  </si>
  <si>
    <r>
      <t xml:space="preserve">                                                             1  AL  15 DE ENERO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</si>
  <si>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PROF. JOSE MARTIN HERNANDEZ ALVAREZ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</si>
  <si>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</si>
  <si>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</si>
  <si>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</si>
  <si>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</si>
  <si>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</si>
  <si>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</si>
  <si>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</si>
  <si>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</si>
  <si>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</si>
  <si>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</si>
  <si>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</si>
  <si>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</si>
  <si>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</si>
  <si>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</si>
  <si>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</si>
  <si>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>1  AL 15   DE ENERO  DEL 2021</t>
  </si>
  <si>
    <t>1  AL 15  DE ENERO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</si>
</sst>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F466"/>
        <bgColor indexed="64"/>
      </patternFill>
    </fill>
    <fill>
      <patternFill patternType="solid">
        <fgColor rgb="FF29F35E"/>
        <bgColor indexed="64"/>
      </patternFill>
    </fill>
    <fill>
      <patternFill patternType="solid">
        <fgColor rgb="FF12F24D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0" fillId="8" borderId="0" xfId="0" applyFill="1" applyAlignment="1">
      <alignment horizontal="center"/>
    </xf>
    <xf numFmtId="0" fontId="17" fillId="8" borderId="0" xfId="0" applyFont="1" applyFill="1"/>
    <xf numFmtId="0" fontId="55" fillId="9" borderId="0" xfId="0" applyFont="1" applyFill="1" applyAlignment="1">
      <alignment horizontal="centerContinuous" vertical="top"/>
    </xf>
    <xf numFmtId="0" fontId="36" fillId="9" borderId="0" xfId="0" applyFont="1" applyFill="1"/>
    <xf numFmtId="0" fontId="27" fillId="9" borderId="0" xfId="0" applyFont="1" applyFill="1" applyBorder="1" applyAlignment="1">
      <alignment horizontal="centerContinuous" vertical="top"/>
    </xf>
    <xf numFmtId="0" fontId="24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4" fillId="9" borderId="0" xfId="0" applyFont="1" applyFill="1" applyAlignment="1">
      <alignment horizontal="centerContinuous" vertical="top" wrapText="1"/>
    </xf>
    <xf numFmtId="4" fontId="24" fillId="9" borderId="0" xfId="0" applyNumberFormat="1" applyFont="1" applyFill="1" applyAlignment="1">
      <alignment horizontal="centerContinuous" vertical="top"/>
    </xf>
    <xf numFmtId="0" fontId="9" fillId="7" borderId="2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Continuous" vertical="top"/>
    </xf>
    <xf numFmtId="0" fontId="24" fillId="10" borderId="0" xfId="0" applyFont="1" applyFill="1" applyAlignment="1">
      <alignment horizontal="centerContinuous" vertical="top"/>
    </xf>
    <xf numFmtId="0" fontId="24" fillId="10" borderId="0" xfId="0" applyFont="1" applyFill="1" applyAlignment="1">
      <alignment horizontal="centerContinuous" vertical="top" wrapText="1"/>
    </xf>
    <xf numFmtId="4" fontId="24" fillId="10" borderId="0" xfId="0" applyNumberFormat="1" applyFont="1" applyFill="1" applyAlignment="1">
      <alignment horizontal="centerContinuous" vertical="top"/>
    </xf>
    <xf numFmtId="0" fontId="27" fillId="10" borderId="0" xfId="0" applyFont="1" applyFill="1" applyBorder="1" applyAlignment="1">
      <alignment vertical="top"/>
    </xf>
    <xf numFmtId="0" fontId="55" fillId="10" borderId="0" xfId="0" applyFont="1" applyFill="1" applyAlignment="1">
      <alignment vertical="top"/>
    </xf>
    <xf numFmtId="0" fontId="24" fillId="10" borderId="0" xfId="0" applyFont="1" applyFill="1" applyBorder="1" applyAlignment="1">
      <alignment horizontal="centerContinuous" vertical="top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7" fillId="10" borderId="0" xfId="0" applyFont="1" applyFill="1" applyBorder="1" applyAlignment="1">
      <alignment horizontal="centerContinuous" vertical="top"/>
    </xf>
    <xf numFmtId="0" fontId="7" fillId="10" borderId="0" xfId="0" applyFont="1" applyFill="1" applyAlignment="1">
      <alignment horizontal="centerContinuous" vertical="top"/>
    </xf>
    <xf numFmtId="0" fontId="3" fillId="10" borderId="0" xfId="0" applyFont="1" applyFill="1" applyAlignment="1">
      <alignment horizontal="centerContinuous" vertical="top" wrapText="1"/>
    </xf>
    <xf numFmtId="0" fontId="7" fillId="10" borderId="0" xfId="0" applyFont="1" applyFill="1" applyAlignment="1">
      <alignment horizontal="centerContinuous" vertical="top" wrapText="1"/>
    </xf>
    <xf numFmtId="4" fontId="7" fillId="10" borderId="0" xfId="0" applyNumberFormat="1" applyFont="1" applyFill="1" applyAlignment="1">
      <alignment horizontal="centerContinuous" vertical="top"/>
    </xf>
    <xf numFmtId="0" fontId="8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7" fillId="10" borderId="0" xfId="0" applyFont="1" applyFill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10" borderId="0" xfId="0" applyFont="1" applyFill="1" applyBorder="1" applyAlignment="1">
      <alignment horizontal="center" vertical="top"/>
    </xf>
    <xf numFmtId="0" fontId="24" fillId="10" borderId="0" xfId="0" applyFont="1" applyFill="1" applyBorder="1" applyAlignment="1">
      <alignment horizontal="center" vertical="top"/>
    </xf>
    <xf numFmtId="0" fontId="2" fillId="1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10" borderId="0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top" wrapText="1"/>
    </xf>
    <xf numFmtId="0" fontId="2" fillId="10" borderId="27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4" fillId="10" borderId="2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38" fillId="10" borderId="0" xfId="0" applyFont="1" applyFill="1" applyAlignment="1">
      <alignment horizontal="center"/>
    </xf>
    <xf numFmtId="0" fontId="23" fillId="10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8" fillId="10" borderId="0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opLeftCell="A47" zoomScale="80" zoomScaleNormal="80" workbookViewId="0">
      <selection activeCell="L58" sqref="L58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507" t="s">
        <v>494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435" t="s">
        <v>493</v>
      </c>
    </row>
    <row r="6" spans="1:14" s="259" customFormat="1" ht="18" x14ac:dyDescent="0.25">
      <c r="A6" s="436"/>
      <c r="B6" s="437" t="s">
        <v>392</v>
      </c>
      <c r="C6" s="438"/>
      <c r="D6" s="439"/>
      <c r="E6" s="440"/>
      <c r="F6" s="440"/>
      <c r="G6" s="440"/>
      <c r="H6" s="440"/>
      <c r="I6" s="440"/>
      <c r="J6" s="438"/>
      <c r="K6" s="438"/>
      <c r="L6" s="438"/>
      <c r="M6" s="441"/>
      <c r="N6" s="438"/>
    </row>
    <row r="7" spans="1:14" s="259" customFormat="1" ht="23.45" customHeight="1" thickBot="1" x14ac:dyDescent="0.3">
      <c r="A7" s="436"/>
      <c r="B7" s="511" t="s">
        <v>524</v>
      </c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42" t="s">
        <v>209</v>
      </c>
      <c r="J8" s="302" t="s">
        <v>170</v>
      </c>
      <c r="K8" s="302" t="s">
        <v>8</v>
      </c>
      <c r="L8" s="302" t="s">
        <v>490</v>
      </c>
      <c r="M8" s="302" t="s">
        <v>394</v>
      </c>
      <c r="N8" s="303" t="s">
        <v>180</v>
      </c>
    </row>
    <row r="9" spans="1:14" ht="24" customHeight="1" x14ac:dyDescent="0.25">
      <c r="B9" s="512" t="s">
        <v>481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4"/>
    </row>
    <row r="10" spans="1:14" ht="21.75" customHeight="1" x14ac:dyDescent="0.25">
      <c r="B10" s="367">
        <v>1</v>
      </c>
      <c r="C10" s="358" t="s">
        <v>471</v>
      </c>
      <c r="D10" s="290" t="s">
        <v>472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4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477</v>
      </c>
      <c r="D16" s="290" t="s">
        <v>450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473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476</v>
      </c>
      <c r="D19" s="290" t="s">
        <v>451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491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496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520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f t="shared" si="3"/>
        <v>2860</v>
      </c>
      <c r="K24" s="291"/>
      <c r="L24" s="390"/>
      <c r="M24" s="291">
        <f t="shared" si="2"/>
        <v>2860</v>
      </c>
      <c r="N24" s="305"/>
    </row>
    <row r="25" spans="2:14" s="259" customFormat="1" ht="24" customHeight="1" thickBot="1" x14ac:dyDescent="0.3">
      <c r="B25" s="306"/>
      <c r="C25" s="501" t="s">
        <v>135</v>
      </c>
      <c r="D25" s="502"/>
      <c r="E25" s="503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47863.715199999999</v>
      </c>
      <c r="K25" s="307" t="e">
        <f>K10+K11+K12+K13+K14+K15+#REF!+K16+K17+K18+#REF!+K19+#REF!+K20+#REF!</f>
        <v>#REF!</v>
      </c>
      <c r="L25" s="382"/>
      <c r="M25" s="307">
        <f>SUM(M10:M24)</f>
        <v>47863.715199999999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515" t="s">
        <v>186</v>
      </c>
      <c r="C27" s="515"/>
      <c r="D27" s="515"/>
      <c r="E27" s="297"/>
      <c r="F27" s="299"/>
      <c r="G27" s="299"/>
      <c r="H27" s="299"/>
      <c r="I27" s="299"/>
      <c r="J27" s="515" t="s">
        <v>67</v>
      </c>
      <c r="K27" s="515"/>
      <c r="L27" s="515"/>
      <c r="M27" s="515"/>
      <c r="N27" s="515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499"/>
      <c r="D29" s="499"/>
      <c r="E29" s="287"/>
      <c r="F29" s="293"/>
      <c r="G29" s="293"/>
      <c r="H29" s="293"/>
      <c r="I29" s="293"/>
      <c r="J29" s="294"/>
      <c r="K29" s="294"/>
      <c r="L29" s="499"/>
      <c r="M29" s="499"/>
      <c r="N29" s="499"/>
    </row>
    <row r="30" spans="2:14" s="274" customFormat="1" ht="25.9" customHeight="1" x14ac:dyDescent="0.25">
      <c r="B30" s="515" t="s">
        <v>468</v>
      </c>
      <c r="C30" s="515"/>
      <c r="D30" s="515"/>
      <c r="E30" s="297"/>
      <c r="F30" s="298"/>
      <c r="G30" s="298"/>
      <c r="H30" s="298"/>
      <c r="I30" s="419"/>
      <c r="J30" s="515" t="s">
        <v>469</v>
      </c>
      <c r="K30" s="515"/>
      <c r="L30" s="515"/>
      <c r="M30" s="515"/>
      <c r="N30" s="515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443" t="s">
        <v>173</v>
      </c>
      <c r="C53" s="444"/>
      <c r="D53" s="445"/>
      <c r="E53" s="445"/>
      <c r="F53" s="445"/>
      <c r="G53" s="445"/>
      <c r="H53" s="445"/>
      <c r="I53" s="445"/>
      <c r="J53" s="444"/>
      <c r="K53" s="444"/>
      <c r="L53" s="444"/>
      <c r="M53" s="446"/>
      <c r="N53" s="444"/>
    </row>
    <row r="54" spans="1:14" s="412" customFormat="1" ht="33.75" customHeight="1" x14ac:dyDescent="0.25">
      <c r="A54" s="369" t="s">
        <v>514</v>
      </c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8" t="s">
        <v>492</v>
      </c>
    </row>
    <row r="55" spans="1:14" ht="33.75" customHeight="1" thickBot="1" x14ac:dyDescent="0.3">
      <c r="A55" s="368"/>
      <c r="B55" s="449"/>
      <c r="C55" s="510" t="s">
        <v>522</v>
      </c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</row>
    <row r="56" spans="1:14" ht="36" customHeight="1" thickBot="1" x14ac:dyDescent="0.3">
      <c r="A56" s="274"/>
      <c r="B56" s="312" t="s">
        <v>175</v>
      </c>
      <c r="C56" s="302" t="s">
        <v>3</v>
      </c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50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482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f t="shared" ref="I58:I66" si="4">H58+(0.04*H58)</f>
        <v>2249.52</v>
      </c>
      <c r="J58" s="321">
        <v>0</v>
      </c>
      <c r="K58" s="321"/>
      <c r="L58" s="392">
        <v>827139807</v>
      </c>
      <c r="M58" s="321">
        <f>J58</f>
        <v>0</v>
      </c>
      <c r="N58" s="416" t="s">
        <v>523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f t="shared" si="4"/>
        <v>7523.88</v>
      </c>
      <c r="J59" s="321">
        <f t="shared" ref="J59:J66" si="5">I59/2</f>
        <v>3761.94</v>
      </c>
      <c r="K59" s="321"/>
      <c r="L59" s="392">
        <v>827039330</v>
      </c>
      <c r="M59" s="321">
        <f t="shared" ref="M59:M66" si="6">J59</f>
        <v>3761.94</v>
      </c>
      <c r="N59" s="315"/>
    </row>
    <row r="60" spans="1:14" s="2" customFormat="1" ht="33.75" customHeight="1" x14ac:dyDescent="0.25">
      <c r="A60"/>
      <c r="B60" s="404">
        <f t="shared" ref="B60:B61" si="7">SUM(B59+1)</f>
        <v>3</v>
      </c>
      <c r="C60" s="289" t="s">
        <v>457</v>
      </c>
      <c r="D60" s="290" t="s">
        <v>458</v>
      </c>
      <c r="E60" s="290" t="s">
        <v>206</v>
      </c>
      <c r="F60" s="291"/>
      <c r="G60" s="291"/>
      <c r="H60" s="321">
        <v>3360</v>
      </c>
      <c r="I60" s="320">
        <f t="shared" si="4"/>
        <v>3494.4</v>
      </c>
      <c r="J60" s="321">
        <f t="shared" si="5"/>
        <v>1747.2</v>
      </c>
      <c r="K60" s="321"/>
      <c r="L60" s="392">
        <v>827040320</v>
      </c>
      <c r="M60" s="321">
        <f t="shared" si="6"/>
        <v>1747.2</v>
      </c>
      <c r="N60" s="315"/>
    </row>
    <row r="61" spans="1:14" s="2" customFormat="1" ht="33.75" customHeight="1" x14ac:dyDescent="0.25">
      <c r="A61"/>
      <c r="B61" s="404">
        <f t="shared" si="7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4"/>
        <v>2024.568</v>
      </c>
      <c r="J61" s="321">
        <f t="shared" si="5"/>
        <v>1012.284</v>
      </c>
      <c r="K61" s="321"/>
      <c r="L61" s="392">
        <v>827040128</v>
      </c>
      <c r="M61" s="321">
        <f t="shared" si="6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5"/>
        <v>1500</v>
      </c>
      <c r="K62" s="321"/>
      <c r="L62" s="392">
        <v>827040185</v>
      </c>
      <c r="M62" s="321">
        <f t="shared" si="6"/>
        <v>1500</v>
      </c>
      <c r="N62" s="315"/>
    </row>
    <row r="63" spans="1:14" ht="34.5" customHeight="1" x14ac:dyDescent="0.25">
      <c r="B63" s="410">
        <v>6</v>
      </c>
      <c r="C63" s="311" t="s">
        <v>447</v>
      </c>
      <c r="D63" s="290" t="s">
        <v>446</v>
      </c>
      <c r="E63" s="290" t="s">
        <v>206</v>
      </c>
      <c r="F63" s="291"/>
      <c r="G63" s="291"/>
      <c r="H63" s="321">
        <v>865.2</v>
      </c>
      <c r="I63" s="320">
        <f t="shared" si="4"/>
        <v>899.80799999999999</v>
      </c>
      <c r="J63" s="321">
        <f t="shared" si="5"/>
        <v>449.904</v>
      </c>
      <c r="K63" s="321"/>
      <c r="L63" s="392">
        <v>827141429</v>
      </c>
      <c r="M63" s="321">
        <f t="shared" si="6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475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4"/>
        <v>3374.8</v>
      </c>
      <c r="J64" s="321">
        <f t="shared" si="5"/>
        <v>1687.4</v>
      </c>
      <c r="K64" s="321"/>
      <c r="L64" s="392">
        <v>827039640</v>
      </c>
      <c r="M64" s="321">
        <f t="shared" si="6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503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4"/>
        <v>1747.2</v>
      </c>
      <c r="J65" s="321">
        <f t="shared" si="5"/>
        <v>873.6</v>
      </c>
      <c r="K65" s="321"/>
      <c r="L65" s="392">
        <v>827054291</v>
      </c>
      <c r="M65" s="321">
        <f t="shared" si="6"/>
        <v>873.6</v>
      </c>
      <c r="N65" s="315"/>
    </row>
    <row r="66" spans="1:14" ht="28.5" customHeight="1" x14ac:dyDescent="0.25">
      <c r="A66" s="2"/>
      <c r="B66" s="405">
        <v>9</v>
      </c>
      <c r="C66" s="289" t="s">
        <v>509</v>
      </c>
      <c r="D66" s="290" t="s">
        <v>483</v>
      </c>
      <c r="E66" s="290" t="s">
        <v>206</v>
      </c>
      <c r="F66" s="291"/>
      <c r="G66" s="291"/>
      <c r="H66" s="321">
        <v>3245</v>
      </c>
      <c r="I66" s="320">
        <f t="shared" si="4"/>
        <v>3374.8</v>
      </c>
      <c r="J66" s="321">
        <f t="shared" si="5"/>
        <v>1687.4</v>
      </c>
      <c r="K66" s="321"/>
      <c r="L66" s="392">
        <v>827040282</v>
      </c>
      <c r="M66" s="321">
        <f t="shared" si="6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504" t="s">
        <v>135</v>
      </c>
      <c r="D68" s="505"/>
      <c r="E68" s="506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12719.727999999999</v>
      </c>
      <c r="K68" s="317">
        <f>SUM(K58:K66)</f>
        <v>0</v>
      </c>
      <c r="L68" s="384"/>
      <c r="M68" s="319">
        <f>SUM(M58:M67)</f>
        <v>12719.727999999999</v>
      </c>
      <c r="N68" s="318"/>
    </row>
    <row r="69" spans="1:14" ht="27" customHeight="1" x14ac:dyDescent="0.25"/>
    <row r="72" spans="1:14" ht="15.75" x14ac:dyDescent="0.25">
      <c r="B72" s="500" t="s">
        <v>186</v>
      </c>
      <c r="C72" s="500"/>
      <c r="F72" s="165"/>
      <c r="G72" s="165"/>
      <c r="H72" s="165"/>
      <c r="I72" s="165"/>
      <c r="J72" s="500" t="s">
        <v>531</v>
      </c>
      <c r="K72" s="500"/>
      <c r="L72" s="500"/>
      <c r="M72" s="500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509"/>
      <c r="C74" s="509"/>
      <c r="D74" s="280"/>
      <c r="E74" s="280"/>
      <c r="F74" s="165"/>
      <c r="G74" s="165"/>
      <c r="H74" s="165"/>
      <c r="I74" s="165"/>
      <c r="J74" s="509"/>
      <c r="K74" s="509"/>
      <c r="L74" s="509"/>
      <c r="M74" s="509"/>
      <c r="N74" s="94"/>
    </row>
    <row r="75" spans="1:14" x14ac:dyDescent="0.25">
      <c r="B75" s="292" t="s">
        <v>468</v>
      </c>
      <c r="C75" s="292"/>
      <c r="F75" s="280"/>
      <c r="G75" s="280"/>
      <c r="H75" s="280"/>
      <c r="I75" s="418"/>
      <c r="J75" s="508" t="s">
        <v>469</v>
      </c>
      <c r="K75" s="508"/>
      <c r="L75" s="508"/>
      <c r="M75" s="508"/>
      <c r="N75" s="286"/>
    </row>
  </sheetData>
  <mergeCells count="17"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  <mergeCell ref="L29:N29"/>
    <mergeCell ref="J72:M72"/>
    <mergeCell ref="C25:E25"/>
    <mergeCell ref="C68:E68"/>
    <mergeCell ref="A5:M5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83" t="s">
        <v>282</v>
      </c>
      <c r="B17" s="583"/>
      <c r="C17" s="114"/>
      <c r="D17" s="583" t="s">
        <v>250</v>
      </c>
      <c r="E17" s="583"/>
      <c r="F17" s="114"/>
      <c r="O17">
        <v>364</v>
      </c>
    </row>
    <row r="18" spans="1:15" x14ac:dyDescent="0.25">
      <c r="A18" s="583"/>
      <c r="B18" s="583"/>
      <c r="C18" s="114"/>
      <c r="D18" s="583"/>
      <c r="E18" s="583"/>
      <c r="F18" s="114"/>
      <c r="O18">
        <v>260</v>
      </c>
    </row>
    <row r="19" spans="1:15" x14ac:dyDescent="0.25">
      <c r="A19" s="583" t="s">
        <v>283</v>
      </c>
      <c r="B19" s="583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80" t="s">
        <v>358</v>
      </c>
      <c r="J35" s="581"/>
      <c r="K35" s="582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83" t="s">
        <v>282</v>
      </c>
      <c r="B48" s="583"/>
      <c r="C48" s="114"/>
      <c r="D48" s="583" t="s">
        <v>250</v>
      </c>
      <c r="E48" s="583"/>
      <c r="F48" s="114"/>
      <c r="O48">
        <v>1513.8</v>
      </c>
    </row>
    <row r="49" spans="1:15" x14ac:dyDescent="0.25">
      <c r="A49" s="583"/>
      <c r="B49" s="583"/>
      <c r="C49" s="114"/>
      <c r="D49" s="583"/>
      <c r="E49" s="583"/>
      <c r="F49" s="114"/>
    </row>
    <row r="50" spans="1:15" x14ac:dyDescent="0.25">
      <c r="A50" s="583" t="s">
        <v>283</v>
      </c>
      <c r="B50" s="583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83" t="s">
        <v>282</v>
      </c>
      <c r="B82" s="583"/>
      <c r="C82" s="114"/>
      <c r="D82" s="583" t="s">
        <v>250</v>
      </c>
      <c r="E82" s="583"/>
      <c r="F82" s="114"/>
    </row>
    <row r="83" spans="1:6" x14ac:dyDescent="0.25">
      <c r="A83" s="583"/>
      <c r="B83" s="583"/>
      <c r="C83" s="114"/>
      <c r="D83" s="583"/>
      <c r="E83" s="583"/>
      <c r="F83" s="114"/>
    </row>
    <row r="84" spans="1:6" x14ac:dyDescent="0.25">
      <c r="A84" s="583" t="s">
        <v>283</v>
      </c>
      <c r="B84" s="583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83" t="s">
        <v>282</v>
      </c>
      <c r="B116" s="583"/>
      <c r="C116" s="114"/>
      <c r="D116" s="583" t="s">
        <v>250</v>
      </c>
      <c r="E116" s="583"/>
      <c r="F116" s="114"/>
    </row>
    <row r="117" spans="1:6" x14ac:dyDescent="0.25">
      <c r="A117" s="583"/>
      <c r="B117" s="583"/>
      <c r="C117" s="114"/>
      <c r="D117" s="583"/>
      <c r="E117" s="583"/>
      <c r="F117" s="114"/>
    </row>
    <row r="118" spans="1:6" x14ac:dyDescent="0.25">
      <c r="A118" s="583" t="s">
        <v>283</v>
      </c>
      <c r="B118" s="583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83" t="s">
        <v>282</v>
      </c>
      <c r="B150" s="583"/>
      <c r="C150" s="114"/>
      <c r="D150" s="583" t="s">
        <v>250</v>
      </c>
      <c r="E150" s="583"/>
      <c r="F150" s="114"/>
    </row>
    <row r="151" spans="1:6" x14ac:dyDescent="0.25">
      <c r="A151" s="583"/>
      <c r="B151" s="583"/>
      <c r="C151" s="114"/>
      <c r="D151" s="583"/>
      <c r="E151" s="583"/>
      <c r="F151" s="114"/>
    </row>
    <row r="152" spans="1:6" x14ac:dyDescent="0.25">
      <c r="A152" s="583" t="s">
        <v>283</v>
      </c>
      <c r="B152" s="583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83" t="s">
        <v>282</v>
      </c>
      <c r="B172" s="583"/>
      <c r="C172" s="114"/>
      <c r="D172" s="583" t="s">
        <v>250</v>
      </c>
      <c r="E172" s="583"/>
      <c r="F172" s="114"/>
    </row>
    <row r="173" spans="1:6" x14ac:dyDescent="0.25">
      <c r="A173" s="583"/>
      <c r="B173" s="583"/>
      <c r="C173" s="114"/>
      <c r="D173" s="583"/>
      <c r="E173" s="583"/>
      <c r="F173" s="114"/>
    </row>
    <row r="174" spans="1:6" x14ac:dyDescent="0.25">
      <c r="A174" s="583" t="s">
        <v>283</v>
      </c>
      <c r="B174" s="583"/>
      <c r="C174" s="114"/>
      <c r="D174" s="114" t="s">
        <v>284</v>
      </c>
      <c r="E174" s="114"/>
      <c r="F174" s="114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4742.3999999999996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84" t="s">
        <v>338</v>
      </c>
      <c r="B13" s="585"/>
      <c r="C13" s="585"/>
      <c r="D13" s="586"/>
    </row>
    <row r="14" spans="1:8" x14ac:dyDescent="0.25">
      <c r="A14" s="193"/>
      <c r="B14" s="587" t="s">
        <v>351</v>
      </c>
      <c r="C14" s="587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84" t="s">
        <v>347</v>
      </c>
      <c r="B30" s="585"/>
      <c r="C30" s="585"/>
      <c r="D30" s="586"/>
    </row>
    <row r="31" spans="1:6" x14ac:dyDescent="0.25">
      <c r="A31" s="193"/>
      <c r="B31" s="587" t="s">
        <v>351</v>
      </c>
      <c r="C31" s="587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84" t="s">
        <v>350</v>
      </c>
      <c r="B47" s="585"/>
      <c r="C47" s="585"/>
      <c r="D47" s="586"/>
    </row>
    <row r="48" spans="1:4" x14ac:dyDescent="0.25">
      <c r="A48" s="193"/>
      <c r="B48" s="587" t="s">
        <v>351</v>
      </c>
      <c r="C48" s="587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84" t="s">
        <v>352</v>
      </c>
      <c r="B65" s="585"/>
      <c r="C65" s="585"/>
      <c r="D65" s="586"/>
    </row>
    <row r="66" spans="1:4" x14ac:dyDescent="0.25">
      <c r="A66" s="193"/>
      <c r="B66" s="587" t="s">
        <v>351</v>
      </c>
      <c r="C66" s="587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20" t="s">
        <v>1</v>
      </c>
      <c r="F5" s="520"/>
      <c r="G5" s="520"/>
      <c r="H5" s="520"/>
      <c r="I5" s="520" t="s">
        <v>2</v>
      </c>
      <c r="J5" s="520"/>
      <c r="K5" s="520"/>
      <c r="L5" s="520"/>
      <c r="M5" s="520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516" t="s">
        <v>322</v>
      </c>
      <c r="T21" s="516"/>
      <c r="U21" s="516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21" t="s">
        <v>1</v>
      </c>
      <c r="F31" s="521"/>
      <c r="G31" s="521"/>
      <c r="H31" s="521"/>
      <c r="I31" s="521" t="s">
        <v>2</v>
      </c>
      <c r="J31" s="521"/>
      <c r="K31" s="521"/>
      <c r="L31" s="521"/>
      <c r="M31" s="521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22" t="s">
        <v>137</v>
      </c>
      <c r="E60" s="522"/>
      <c r="F60" s="522"/>
      <c r="G60" s="522"/>
      <c r="H60" s="522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17" t="s">
        <v>248</v>
      </c>
      <c r="C64" s="517"/>
      <c r="D64" s="518" t="s">
        <v>249</v>
      </c>
      <c r="E64" s="518"/>
      <c r="F64" s="518"/>
      <c r="G64" s="518"/>
      <c r="H64" s="518"/>
      <c r="I64" s="519" t="s">
        <v>252</v>
      </c>
      <c r="J64" s="519"/>
      <c r="K64" s="519"/>
      <c r="L64" s="519"/>
      <c r="M64" s="519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8"/>
  <sheetViews>
    <sheetView workbookViewId="0">
      <selection activeCell="R4" sqref="R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24" t="s">
        <v>511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25" t="s">
        <v>174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26" t="s">
        <v>525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51"/>
      <c r="E4" s="452" t="s">
        <v>490</v>
      </c>
      <c r="F4" s="453" t="s">
        <v>209</v>
      </c>
      <c r="G4" s="453" t="s">
        <v>209</v>
      </c>
      <c r="H4" s="450" t="s">
        <v>209</v>
      </c>
      <c r="I4" s="454" t="s">
        <v>170</v>
      </c>
      <c r="J4" s="454"/>
      <c r="K4" s="454" t="s">
        <v>8</v>
      </c>
      <c r="L4" s="454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505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504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498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516</v>
      </c>
      <c r="D17" s="241" t="s">
        <v>189</v>
      </c>
      <c r="E17" s="415" t="s">
        <v>518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75">
        <v>15</v>
      </c>
      <c r="B18" s="475" t="s">
        <v>208</v>
      </c>
      <c r="C18" s="88" t="s">
        <v>517</v>
      </c>
      <c r="D18" s="476" t="s">
        <v>189</v>
      </c>
      <c r="E18" s="477" t="s">
        <v>519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7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25">
        <v>16</v>
      </c>
      <c r="B19" s="225" t="s">
        <v>208</v>
      </c>
      <c r="C19" s="271" t="s">
        <v>534</v>
      </c>
      <c r="D19" s="476" t="s">
        <v>189</v>
      </c>
      <c r="E19" s="477" t="s">
        <v>535</v>
      </c>
      <c r="F19" s="254"/>
      <c r="G19" s="254"/>
      <c r="H19" s="255">
        <f>I19*2</f>
        <v>5174.76</v>
      </c>
      <c r="I19" s="254">
        <v>2587.38</v>
      </c>
      <c r="J19" s="254"/>
      <c r="K19" s="254"/>
      <c r="L19" s="256">
        <f>I19</f>
        <v>2587.38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6.5" thickBot="1" x14ac:dyDescent="0.3">
      <c r="A20" s="413"/>
      <c r="B20" s="529" t="s">
        <v>135</v>
      </c>
      <c r="C20" s="530"/>
      <c r="D20" s="531"/>
      <c r="E20" s="424"/>
      <c r="F20" s="424" t="e">
        <f>SUM(#REF!)</f>
        <v>#REF!</v>
      </c>
      <c r="G20" s="424">
        <f>SUM(G5:G18)</f>
        <v>89834.3</v>
      </c>
      <c r="H20" s="424">
        <f>SUM(H5:H19)</f>
        <v>98602.431999999986</v>
      </c>
      <c r="I20" s="424">
        <f>SUM(I5:I19)</f>
        <v>49301.215999999993</v>
      </c>
      <c r="J20" s="424">
        <f>SUM(J5:J15)</f>
        <v>0</v>
      </c>
      <c r="K20" s="424">
        <f>SUM(K5:K15)</f>
        <v>0</v>
      </c>
      <c r="L20" s="424">
        <f>SUM(L5:L19)</f>
        <v>49301.215999999993</v>
      </c>
      <c r="M20" s="414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A24" s="528" t="s">
        <v>186</v>
      </c>
      <c r="B24" s="528"/>
      <c r="C24" s="528"/>
      <c r="D24" s="528"/>
      <c r="E24" s="165"/>
      <c r="F24" s="165"/>
      <c r="G24" s="165"/>
      <c r="H24" s="165"/>
      <c r="I24" s="528" t="s">
        <v>531</v>
      </c>
      <c r="J24" s="528"/>
      <c r="K24" s="528"/>
      <c r="L24" s="528"/>
      <c r="M24" s="528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 x14ac:dyDescent="0.25">
      <c r="A25" s="286"/>
      <c r="B25" s="286"/>
      <c r="C25" s="286"/>
      <c r="D25" s="286"/>
      <c r="E25" s="165"/>
      <c r="F25" s="165"/>
      <c r="G25" s="165"/>
      <c r="H25" s="165"/>
      <c r="I25" s="50"/>
      <c r="J25" s="50"/>
      <c r="K25" s="50"/>
      <c r="L25" s="100"/>
      <c r="M25" s="94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5">
      <c r="A26" s="509"/>
      <c r="B26" s="509"/>
      <c r="C26" s="322"/>
      <c r="D26" s="322"/>
      <c r="E26" s="165"/>
      <c r="F26" s="165"/>
      <c r="G26" s="165"/>
      <c r="H26" s="165"/>
      <c r="I26" s="527"/>
      <c r="J26" s="527"/>
      <c r="K26" s="527"/>
      <c r="L26" s="527"/>
      <c r="M26" s="94"/>
    </row>
    <row r="27" spans="1:65" x14ac:dyDescent="0.25">
      <c r="A27" s="523" t="s">
        <v>468</v>
      </c>
      <c r="B27" s="523"/>
      <c r="C27" s="523"/>
      <c r="D27" s="523"/>
      <c r="E27" s="286"/>
      <c r="F27" s="286"/>
      <c r="G27" s="286"/>
      <c r="H27" s="418"/>
      <c r="I27" s="532" t="s">
        <v>469</v>
      </c>
      <c r="J27" s="532"/>
      <c r="K27" s="532"/>
      <c r="L27" s="532"/>
      <c r="M27" s="532"/>
    </row>
    <row r="30" spans="1:65" ht="30" customHeight="1" x14ac:dyDescent="0.25"/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 x14ac:dyDescent="0.25">
      <c r="A39" s="323"/>
      <c r="B39" s="105"/>
      <c r="C39" s="105"/>
      <c r="D39" s="111"/>
      <c r="E39" s="106"/>
      <c r="F39" s="106"/>
      <c r="G39" s="106"/>
      <c r="H39" s="106"/>
      <c r="I39" s="105"/>
      <c r="J39" s="105"/>
      <c r="K39" s="105"/>
      <c r="L39" s="107"/>
      <c r="M39" s="105"/>
    </row>
    <row r="40" spans="1:65" ht="0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 s="101"/>
      <c r="M44"/>
    </row>
    <row r="45" spans="1:6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65" s="2" customFormat="1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2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F5/30.4*50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 x14ac:dyDescent="0.25">
      <c r="O50" s="79">
        <f>F7/30.4*50</f>
        <v>6743.4210526315792</v>
      </c>
    </row>
    <row r="51" spans="1:65" s="2" customFormat="1" ht="30" customHeight="1" x14ac:dyDescent="0.25">
      <c r="O51" s="79"/>
    </row>
    <row r="52" spans="1:6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F9/30.4*50</f>
        <v>11052.631578947368</v>
      </c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F10/30.4*50</f>
        <v>4144.7368421052633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F11/30.4*50</f>
        <v>12269.736842105265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F15/30.4*50</f>
        <v>9457.2368421052633</v>
      </c>
    </row>
    <row r="59" spans="1:65" x14ac:dyDescent="0.25">
      <c r="O59" s="47" t="e">
        <f>SUM(O5:O58)</f>
        <v>#REF!</v>
      </c>
    </row>
    <row r="61" spans="1:65" hidden="1" x14ac:dyDescent="0.25"/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x14ac:dyDescent="0.25">
      <c r="N78" s="252"/>
    </row>
    <row r="79" spans="14:14" x14ac:dyDescent="0.25">
      <c r="N79" s="252"/>
    </row>
    <row r="87" spans="3:8" x14ac:dyDescent="0.25">
      <c r="C87" s="2"/>
    </row>
    <row r="88" spans="3:8" x14ac:dyDescent="0.25">
      <c r="C88" s="2"/>
      <c r="D88" s="257"/>
      <c r="F88" s="257"/>
      <c r="G88" s="257"/>
      <c r="H88" s="257"/>
    </row>
    <row r="89" spans="3:8" x14ac:dyDescent="0.25">
      <c r="C89" s="47"/>
      <c r="D89" s="78"/>
      <c r="F89" s="78"/>
      <c r="G89" s="78"/>
      <c r="H89" s="78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2"/>
      <c r="D96" s="78"/>
      <c r="F96" s="78"/>
      <c r="G96" s="78"/>
      <c r="H96" s="78"/>
    </row>
    <row r="97" spans="3:3" x14ac:dyDescent="0.25">
      <c r="C97" s="2"/>
    </row>
    <row r="98" spans="3:3" x14ac:dyDescent="0.25">
      <c r="C98" s="2"/>
    </row>
  </sheetData>
  <mergeCells count="10">
    <mergeCell ref="A27:D27"/>
    <mergeCell ref="A1:M1"/>
    <mergeCell ref="A2:M2"/>
    <mergeCell ref="A3:M3"/>
    <mergeCell ref="A26:B26"/>
    <mergeCell ref="I26:L26"/>
    <mergeCell ref="A24:D24"/>
    <mergeCell ref="B20:D20"/>
    <mergeCell ref="I24:M24"/>
    <mergeCell ref="I27:M2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3" workbookViewId="0">
      <selection activeCell="H26" sqref="H26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39" t="s">
        <v>173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ht="17.45" customHeight="1" x14ac:dyDescent="0.25">
      <c r="A2" s="540" t="s">
        <v>512</v>
      </c>
      <c r="B2" s="540"/>
      <c r="C2" s="540"/>
      <c r="D2" s="540"/>
      <c r="E2" s="540"/>
      <c r="F2" s="540"/>
      <c r="G2" s="540"/>
      <c r="H2" s="540"/>
      <c r="I2" s="540"/>
      <c r="J2" s="540"/>
    </row>
    <row r="3" spans="1:10" s="2" customFormat="1" ht="19.149999999999999" customHeight="1" thickBot="1" x14ac:dyDescent="0.3">
      <c r="A3" s="544" t="s">
        <v>526</v>
      </c>
      <c r="B3" s="544"/>
      <c r="C3" s="544"/>
      <c r="D3" s="544"/>
      <c r="E3" s="544"/>
      <c r="F3" s="544"/>
      <c r="G3" s="544"/>
      <c r="H3" s="544"/>
      <c r="I3" s="544"/>
      <c r="J3" s="544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50" t="s">
        <v>209</v>
      </c>
      <c r="G4" s="324" t="s">
        <v>170</v>
      </c>
      <c r="H4" s="324" t="s">
        <v>490</v>
      </c>
      <c r="I4" s="326" t="s">
        <v>13</v>
      </c>
      <c r="J4" s="324" t="s">
        <v>180</v>
      </c>
    </row>
    <row r="5" spans="1:10" s="2" customFormat="1" ht="24.75" customHeight="1" x14ac:dyDescent="0.25">
      <c r="A5" s="545" t="s">
        <v>181</v>
      </c>
      <c r="B5" s="546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34" t="s">
        <v>135</v>
      </c>
      <c r="C10" s="534"/>
      <c r="D10" s="535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42"/>
      <c r="E15" s="542"/>
      <c r="F15" s="542"/>
      <c r="G15" s="542"/>
      <c r="H15" s="542"/>
      <c r="I15" s="542"/>
      <c r="J15" s="542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508"/>
      <c r="H20" s="508"/>
      <c r="I20" s="508"/>
      <c r="J20" s="165"/>
    </row>
    <row r="21" spans="1:10" x14ac:dyDescent="0.25">
      <c r="A21" s="165"/>
      <c r="B21" s="508" t="s">
        <v>26</v>
      </c>
      <c r="C21" s="508"/>
      <c r="D21" s="99"/>
      <c r="E21" s="99"/>
      <c r="F21" s="99"/>
      <c r="G21" s="508" t="s">
        <v>531</v>
      </c>
      <c r="H21" s="508"/>
      <c r="I21" s="508"/>
      <c r="J21" s="508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41"/>
      <c r="B24" s="541"/>
      <c r="C24" s="106"/>
      <c r="D24" s="106"/>
      <c r="E24" s="106"/>
      <c r="F24" s="106"/>
      <c r="G24" s="541"/>
      <c r="H24" s="541"/>
      <c r="I24" s="541"/>
      <c r="J24" s="105"/>
    </row>
    <row r="25" spans="1:10" x14ac:dyDescent="0.25">
      <c r="A25" s="470"/>
      <c r="B25" s="532" t="s">
        <v>533</v>
      </c>
      <c r="C25" s="532"/>
      <c r="D25" s="99"/>
      <c r="E25" s="99"/>
      <c r="F25" s="99"/>
      <c r="G25" s="532" t="s">
        <v>469</v>
      </c>
      <c r="H25" s="532"/>
      <c r="I25" s="532"/>
      <c r="J25" s="532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33" t="s">
        <v>173</v>
      </c>
      <c r="B38" s="533"/>
      <c r="C38" s="533"/>
      <c r="D38" s="533"/>
      <c r="E38" s="533"/>
      <c r="F38" s="533"/>
      <c r="G38" s="533"/>
      <c r="H38" s="533"/>
      <c r="I38" s="533"/>
      <c r="J38" s="533"/>
    </row>
    <row r="39" spans="1:10" ht="23.25" x14ac:dyDescent="0.25">
      <c r="A39" s="533" t="s">
        <v>513</v>
      </c>
      <c r="B39" s="533"/>
      <c r="C39" s="533"/>
      <c r="D39" s="533"/>
      <c r="E39" s="533"/>
      <c r="F39" s="533"/>
      <c r="G39" s="533"/>
      <c r="H39" s="533"/>
      <c r="I39" s="533"/>
      <c r="J39" s="533"/>
    </row>
    <row r="40" spans="1:10" ht="15.75" thickBot="1" x14ac:dyDescent="0.3">
      <c r="A40" s="455"/>
      <c r="B40" s="543" t="s">
        <v>527</v>
      </c>
      <c r="C40" s="543"/>
      <c r="D40" s="543"/>
      <c r="E40" s="543"/>
      <c r="F40" s="543"/>
      <c r="G40" s="543"/>
      <c r="H40" s="543"/>
      <c r="I40" s="543"/>
      <c r="J40" s="543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50" t="s">
        <v>209</v>
      </c>
      <c r="G41" s="266" t="s">
        <v>170</v>
      </c>
      <c r="H41" s="266" t="s">
        <v>490</v>
      </c>
      <c r="I41" s="336" t="s">
        <v>13</v>
      </c>
      <c r="J41" s="266" t="s">
        <v>180</v>
      </c>
    </row>
    <row r="42" spans="1:10" ht="24" customHeight="1" x14ac:dyDescent="0.25">
      <c r="A42" s="537" t="s">
        <v>187</v>
      </c>
      <c r="B42" s="538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f t="shared" si="2"/>
        <v>9757.9040000000005</v>
      </c>
      <c r="G48" s="337">
        <f t="shared" si="3"/>
        <v>4878.9520000000002</v>
      </c>
      <c r="H48" s="400">
        <v>827040355</v>
      </c>
      <c r="I48" s="359">
        <f t="shared" si="4"/>
        <v>4878.9520000000002</v>
      </c>
      <c r="J48" s="84"/>
    </row>
    <row r="49" spans="1:10" ht="32.25" customHeight="1" x14ac:dyDescent="0.25">
      <c r="A49" s="370">
        <v>6</v>
      </c>
      <c r="B49" s="88" t="s">
        <v>442</v>
      </c>
      <c r="C49" s="89" t="s">
        <v>189</v>
      </c>
      <c r="D49" s="90" t="s">
        <v>206</v>
      </c>
      <c r="E49" s="338">
        <v>2559.9</v>
      </c>
      <c r="F49" s="337">
        <f t="shared" si="2"/>
        <v>2662.2960000000003</v>
      </c>
      <c r="G49" s="337">
        <f t="shared" si="3"/>
        <v>1331.1480000000001</v>
      </c>
      <c r="H49" s="399">
        <v>827040533</v>
      </c>
      <c r="I49" s="359">
        <f t="shared" si="4"/>
        <v>1331.1480000000001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31842.959999999999</v>
      </c>
      <c r="F50" s="378">
        <f>SUM(F43:F49)</f>
        <v>33116.678399999997</v>
      </c>
      <c r="G50" s="378">
        <f>SUM(G43:G49)</f>
        <v>16558.339199999999</v>
      </c>
      <c r="H50" s="379"/>
      <c r="I50" s="378">
        <f>SUM(I43:I49)</f>
        <v>16558.339199999999</v>
      </c>
      <c r="J50" s="380"/>
    </row>
    <row r="55" spans="1:10" x14ac:dyDescent="0.25">
      <c r="A55" s="508"/>
      <c r="B55" s="508"/>
      <c r="C55" s="508"/>
      <c r="D55" s="508"/>
      <c r="E55" s="508"/>
      <c r="F55" s="508"/>
      <c r="G55" s="508"/>
      <c r="H55" s="508"/>
      <c r="I55" s="508"/>
    </row>
    <row r="56" spans="1:10" x14ac:dyDescent="0.25">
      <c r="A56" s="508" t="s">
        <v>186</v>
      </c>
      <c r="B56" s="508"/>
      <c r="D56" s="165"/>
      <c r="E56" s="165"/>
      <c r="F56" s="165"/>
      <c r="G56" s="508" t="s">
        <v>67</v>
      </c>
      <c r="H56" s="508"/>
      <c r="I56" s="508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523" t="s">
        <v>468</v>
      </c>
      <c r="B60" s="523"/>
      <c r="C60" s="536" t="s">
        <v>470</v>
      </c>
      <c r="D60" s="536"/>
      <c r="E60" s="536"/>
      <c r="F60" s="536"/>
      <c r="G60" s="536"/>
      <c r="H60" s="536"/>
      <c r="I60" s="536"/>
    </row>
  </sheetData>
  <mergeCells count="23"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  <mergeCell ref="A39:J39"/>
    <mergeCell ref="A55:B55"/>
    <mergeCell ref="B10:D10"/>
    <mergeCell ref="G25:J25"/>
    <mergeCell ref="G21:J21"/>
    <mergeCell ref="B25:C25"/>
    <mergeCell ref="B21:C21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M10" sqref="M10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24" t="s">
        <v>173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2" ht="23.25" x14ac:dyDescent="0.25">
      <c r="A3" s="524" t="s">
        <v>510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</row>
    <row r="4" spans="1:12" ht="15.75" thickBot="1" x14ac:dyDescent="0.3">
      <c r="A4" s="547" t="s">
        <v>550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50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50" t="s">
        <v>181</v>
      </c>
      <c r="B6" s="551"/>
      <c r="C6" s="552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453</v>
      </c>
      <c r="D8" s="43" t="s">
        <v>454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452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455</v>
      </c>
      <c r="D10" s="43" t="s">
        <v>443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444</v>
      </c>
      <c r="D11" s="43" t="s">
        <v>445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461</v>
      </c>
      <c r="D12" s="43" t="s">
        <v>462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497</v>
      </c>
      <c r="D13" s="43" t="s">
        <v>459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463</v>
      </c>
      <c r="D14" s="43" t="s">
        <v>464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479</v>
      </c>
      <c r="D15" s="43" t="s">
        <v>480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465</v>
      </c>
      <c r="D16" s="43" t="s">
        <v>466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474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502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449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f t="shared" si="0"/>
        <v>6552</v>
      </c>
      <c r="I22" s="275">
        <f t="shared" si="1"/>
        <v>3276</v>
      </c>
      <c r="J22" s="390">
        <v>827039209</v>
      </c>
      <c r="K22" s="275">
        <f t="shared" si="2"/>
        <v>3276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521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460</v>
      </c>
      <c r="D24" s="43" t="s">
        <v>467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46133.36</v>
      </c>
      <c r="J25" s="389"/>
      <c r="K25" s="425">
        <f>SUM(K7:K24)</f>
        <v>46133.36</v>
      </c>
      <c r="L25" s="226"/>
    </row>
    <row r="26" spans="1:13" ht="15.75" customHeight="1" x14ac:dyDescent="0.25">
      <c r="L26" s="2"/>
    </row>
    <row r="27" spans="1:13" x14ac:dyDescent="0.25">
      <c r="B27" s="50"/>
      <c r="C27" s="549" t="s">
        <v>186</v>
      </c>
      <c r="D27" s="549"/>
      <c r="E27" s="99"/>
      <c r="F27" s="99"/>
      <c r="G27" s="99"/>
      <c r="H27" s="99"/>
      <c r="I27" s="508" t="s">
        <v>531</v>
      </c>
      <c r="J27" s="508"/>
      <c r="K27" s="508"/>
      <c r="L27" s="508"/>
    </row>
    <row r="28" spans="1:13" x14ac:dyDescent="0.25">
      <c r="B28" s="50"/>
      <c r="C28" s="469"/>
      <c r="D28" s="469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48" t="s">
        <v>468</v>
      </c>
      <c r="D30" s="548"/>
      <c r="E30" s="99"/>
      <c r="F30" s="99"/>
      <c r="G30" s="110"/>
      <c r="H30" s="110"/>
      <c r="I30" s="532" t="s">
        <v>469</v>
      </c>
      <c r="J30" s="532"/>
      <c r="K30" s="532"/>
      <c r="L30" s="532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A21" sqref="A21:XFD21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53" t="s">
        <v>484</v>
      </c>
      <c r="B1" s="553"/>
      <c r="C1" s="553"/>
      <c r="D1" s="553"/>
      <c r="E1" s="553"/>
      <c r="F1" s="553"/>
      <c r="G1" s="553"/>
      <c r="H1" s="553"/>
    </row>
    <row r="2" spans="1:9" ht="24" customHeight="1" x14ac:dyDescent="0.25">
      <c r="A2" s="554" t="s">
        <v>489</v>
      </c>
      <c r="B2" s="554"/>
      <c r="C2" s="554"/>
      <c r="D2" s="554"/>
      <c r="E2" s="554"/>
      <c r="F2" s="554"/>
      <c r="G2" s="554"/>
      <c r="H2" s="554"/>
    </row>
    <row r="3" spans="1:9" ht="28.5" customHeight="1" x14ac:dyDescent="0.4">
      <c r="A3" s="554" t="s">
        <v>529</v>
      </c>
      <c r="B3" s="554"/>
      <c r="C3" s="554"/>
      <c r="D3" s="554"/>
      <c r="E3" s="554"/>
      <c r="F3" s="554"/>
      <c r="G3" s="554"/>
      <c r="H3" s="554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56" t="s">
        <v>401</v>
      </c>
      <c r="B5" s="456" t="s">
        <v>3</v>
      </c>
      <c r="C5" s="456"/>
      <c r="D5" s="456" t="s">
        <v>330</v>
      </c>
      <c r="E5" s="457" t="s">
        <v>400</v>
      </c>
      <c r="F5" s="468" t="s">
        <v>209</v>
      </c>
      <c r="G5" s="450" t="s">
        <v>170</v>
      </c>
      <c r="H5" s="458" t="s">
        <v>14</v>
      </c>
    </row>
    <row r="6" spans="1:9" s="325" customFormat="1" ht="31.5" customHeight="1" x14ac:dyDescent="0.25">
      <c r="A6" s="411">
        <v>1</v>
      </c>
      <c r="B6" s="341" t="s">
        <v>448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448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507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478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506</v>
      </c>
      <c r="C11" s="392">
        <v>827039535</v>
      </c>
      <c r="D11" s="391" t="s">
        <v>456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508" t="s">
        <v>531</v>
      </c>
      <c r="E17" s="508"/>
      <c r="F17" s="508"/>
      <c r="G17" s="508"/>
      <c r="H17" s="508"/>
      <c r="I17" s="97"/>
    </row>
    <row r="18" spans="1:9" s="2" customFormat="1" ht="34.5" customHeight="1" x14ac:dyDescent="0.25">
      <c r="B18" s="262"/>
      <c r="C18" s="372"/>
      <c r="D18" s="258"/>
      <c r="E18" s="508"/>
      <c r="F18" s="508"/>
      <c r="G18" s="508"/>
      <c r="H18" s="508"/>
      <c r="I18" s="99"/>
    </row>
    <row r="19" spans="1:9" s="2" customFormat="1" ht="34.5" customHeight="1" x14ac:dyDescent="0.25">
      <c r="B19" s="467" t="s">
        <v>468</v>
      </c>
      <c r="C19" s="372"/>
      <c r="D19" s="532" t="s">
        <v>499</v>
      </c>
      <c r="E19" s="532"/>
      <c r="F19" s="532"/>
      <c r="G19" s="532"/>
      <c r="H19" s="532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73"/>
      <c r="C21" s="473"/>
      <c r="D21" s="471"/>
      <c r="E21" s="471"/>
      <c r="F21" s="471"/>
      <c r="G21" s="471"/>
      <c r="H21" s="471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73"/>
      <c r="C23" s="473"/>
      <c r="D23" s="471"/>
      <c r="E23" s="471"/>
      <c r="F23" s="471"/>
      <c r="G23" s="471"/>
      <c r="H23" s="471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53" t="s">
        <v>485</v>
      </c>
      <c r="B29" s="553"/>
      <c r="C29" s="553"/>
      <c r="D29" s="553"/>
      <c r="E29" s="553"/>
      <c r="F29" s="553"/>
      <c r="G29" s="553"/>
      <c r="H29" s="553"/>
      <c r="I29" s="249"/>
    </row>
    <row r="30" spans="1:9" s="2" customFormat="1" ht="24.75" customHeight="1" x14ac:dyDescent="0.25">
      <c r="A30" s="555" t="s">
        <v>399</v>
      </c>
      <c r="B30" s="555"/>
      <c r="C30" s="555"/>
      <c r="D30" s="555"/>
      <c r="E30" s="555"/>
      <c r="F30" s="555"/>
      <c r="G30" s="555"/>
      <c r="H30" s="555"/>
      <c r="I30" s="249"/>
    </row>
    <row r="31" spans="1:9" s="2" customFormat="1" ht="24" customHeight="1" x14ac:dyDescent="0.35">
      <c r="A31" s="554" t="s">
        <v>530</v>
      </c>
      <c r="B31" s="554"/>
      <c r="C31" s="554"/>
      <c r="D31" s="554"/>
      <c r="E31" s="554"/>
      <c r="F31" s="554"/>
      <c r="G31" s="554"/>
      <c r="H31" s="554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59" t="s">
        <v>401</v>
      </c>
      <c r="B33" s="460" t="s">
        <v>3</v>
      </c>
      <c r="C33" s="461" t="s">
        <v>278</v>
      </c>
      <c r="D33" s="460" t="s">
        <v>330</v>
      </c>
      <c r="E33" s="459" t="s">
        <v>400</v>
      </c>
      <c r="F33" s="459"/>
      <c r="G33" s="462" t="s">
        <v>528</v>
      </c>
      <c r="H33" s="463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515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508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500</v>
      </c>
      <c r="C37" s="397">
        <v>827039713</v>
      </c>
      <c r="D37" s="429" t="s">
        <v>501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508" t="s">
        <v>531</v>
      </c>
      <c r="E44" s="508"/>
      <c r="F44" s="508"/>
      <c r="G44" s="508"/>
      <c r="H44" s="508"/>
      <c r="I44" s="165"/>
    </row>
    <row r="45" spans="1:9" ht="29.25" customHeight="1" x14ac:dyDescent="0.25">
      <c r="B45" s="262"/>
      <c r="C45" s="372"/>
      <c r="D45" s="261"/>
      <c r="E45" s="508"/>
      <c r="F45" s="508"/>
      <c r="G45" s="508"/>
      <c r="H45" s="508"/>
      <c r="I45" s="165"/>
    </row>
    <row r="46" spans="1:9" ht="27" customHeight="1" x14ac:dyDescent="0.25">
      <c r="B46" s="467" t="s">
        <v>468</v>
      </c>
      <c r="C46" s="372"/>
      <c r="D46" s="532" t="s">
        <v>469</v>
      </c>
      <c r="E46" s="532"/>
      <c r="F46" s="532"/>
      <c r="G46" s="532"/>
      <c r="H46" s="532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3"/>
  <sheetViews>
    <sheetView topLeftCell="A25" workbookViewId="0">
      <selection activeCell="B6" sqref="B6:B7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3" spans="1:9" ht="27" customHeight="1" x14ac:dyDescent="0.3">
      <c r="A3" s="433"/>
      <c r="B3" s="556" t="s">
        <v>0</v>
      </c>
      <c r="C3" s="556"/>
      <c r="D3" s="556"/>
      <c r="E3" s="556"/>
      <c r="F3" s="556"/>
      <c r="G3" s="556"/>
      <c r="H3" s="556"/>
      <c r="I3" s="556"/>
    </row>
    <row r="4" spans="1:9" ht="18.75" x14ac:dyDescent="0.3">
      <c r="A4" s="433"/>
      <c r="B4" s="556" t="s">
        <v>486</v>
      </c>
      <c r="C4" s="556"/>
      <c r="D4" s="556"/>
      <c r="E4" s="556"/>
      <c r="F4" s="556"/>
      <c r="G4" s="556"/>
      <c r="H4" s="556"/>
      <c r="I4" s="556"/>
    </row>
    <row r="5" spans="1:9" ht="26.25" customHeight="1" x14ac:dyDescent="0.35">
      <c r="A5" s="433"/>
      <c r="B5" s="557" t="s">
        <v>532</v>
      </c>
      <c r="C5" s="557"/>
      <c r="D5" s="557"/>
      <c r="E5" s="557"/>
      <c r="F5" s="557"/>
      <c r="G5" s="557"/>
      <c r="H5" s="557"/>
      <c r="I5" s="434"/>
    </row>
    <row r="6" spans="1:9" ht="15.75" x14ac:dyDescent="0.25">
      <c r="A6" s="562" t="s">
        <v>487</v>
      </c>
      <c r="B6" s="564" t="s">
        <v>193</v>
      </c>
      <c r="C6" s="564" t="s">
        <v>3</v>
      </c>
      <c r="D6" s="566"/>
      <c r="E6" s="464"/>
      <c r="F6" s="452" t="s">
        <v>278</v>
      </c>
      <c r="G6" s="452" t="s">
        <v>278</v>
      </c>
      <c r="H6" s="564" t="s">
        <v>14</v>
      </c>
      <c r="I6" s="206"/>
    </row>
    <row r="7" spans="1:9" ht="15.75" x14ac:dyDescent="0.25">
      <c r="A7" s="563"/>
      <c r="B7" s="565"/>
      <c r="C7" s="565"/>
      <c r="D7" s="567"/>
      <c r="E7" s="466"/>
      <c r="F7" s="465" t="s">
        <v>209</v>
      </c>
      <c r="G7" s="465" t="s">
        <v>170</v>
      </c>
      <c r="H7" s="565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5" si="0">G9*2</f>
        <v>1040</v>
      </c>
      <c r="G9" s="349">
        <f t="shared" ref="G9:G15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f t="shared" si="0"/>
        <v>1164.8</v>
      </c>
      <c r="G14" s="349">
        <f t="shared" si="1"/>
        <v>582.4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495</v>
      </c>
      <c r="D15" s="407">
        <v>827040576</v>
      </c>
      <c r="E15" s="355">
        <v>560</v>
      </c>
      <c r="F15" s="355">
        <f t="shared" si="0"/>
        <v>1164.8</v>
      </c>
      <c r="G15" s="349">
        <f t="shared" si="1"/>
        <v>582.4</v>
      </c>
      <c r="H15" s="346"/>
      <c r="I15" s="206"/>
    </row>
    <row r="16" spans="1:9" ht="15.75" x14ac:dyDescent="0.25">
      <c r="B16" s="288"/>
      <c r="C16" s="353" t="s">
        <v>488</v>
      </c>
      <c r="D16" s="353"/>
      <c r="E16" s="354">
        <f>SUM(E8:E15)</f>
        <v>4560</v>
      </c>
      <c r="F16" s="354">
        <f>SUM(F8:F15)</f>
        <v>9484.7999999999993</v>
      </c>
      <c r="G16" s="354">
        <f>SUM(G8:G15)</f>
        <v>4742.3999999999996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60" t="s">
        <v>197</v>
      </c>
      <c r="D18" s="560"/>
      <c r="E18" s="233"/>
      <c r="F18" s="561" t="s">
        <v>531</v>
      </c>
      <c r="G18" s="561"/>
      <c r="H18" s="561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58" t="s">
        <v>468</v>
      </c>
      <c r="D21" s="558"/>
      <c r="F21" s="559" t="s">
        <v>469</v>
      </c>
      <c r="G21" s="559"/>
      <c r="H21" s="559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A6:A7"/>
    <mergeCell ref="B6:B7"/>
    <mergeCell ref="C6:C7"/>
    <mergeCell ref="D6:D7"/>
    <mergeCell ref="H6:H7"/>
    <mergeCell ref="B3:I3"/>
    <mergeCell ref="B4:I4"/>
    <mergeCell ref="B5:H5"/>
    <mergeCell ref="C21:D21"/>
    <mergeCell ref="F21:H21"/>
    <mergeCell ref="C18:D18"/>
    <mergeCell ref="F18:H1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11" sqref="F11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569" t="s">
        <v>536</v>
      </c>
      <c r="B1" s="569"/>
      <c r="C1" s="569"/>
      <c r="D1" s="569"/>
      <c r="E1" s="569"/>
      <c r="F1" s="569"/>
      <c r="G1" s="569"/>
    </row>
    <row r="2" spans="1:7" x14ac:dyDescent="0.25">
      <c r="A2" s="494" t="s">
        <v>537</v>
      </c>
      <c r="B2" s="495"/>
      <c r="C2" s="496"/>
      <c r="D2" s="497"/>
      <c r="E2" s="495"/>
      <c r="F2" s="498"/>
      <c r="G2" s="495"/>
    </row>
    <row r="3" spans="1:7" ht="15.75" thickBot="1" x14ac:dyDescent="0.3">
      <c r="A3" s="570" t="s">
        <v>549</v>
      </c>
      <c r="B3" s="570"/>
      <c r="C3" s="570"/>
      <c r="D3" s="570"/>
      <c r="E3" s="570"/>
      <c r="F3" s="570"/>
      <c r="G3" s="570"/>
    </row>
    <row r="4" spans="1:7" ht="36" x14ac:dyDescent="0.25">
      <c r="A4" s="300"/>
      <c r="B4" s="301" t="s">
        <v>3</v>
      </c>
      <c r="C4" s="301" t="s">
        <v>177</v>
      </c>
      <c r="D4" s="301" t="s">
        <v>538</v>
      </c>
      <c r="E4" s="479" t="s">
        <v>490</v>
      </c>
      <c r="F4" s="301" t="s">
        <v>394</v>
      </c>
      <c r="G4" s="313" t="s">
        <v>180</v>
      </c>
    </row>
    <row r="5" spans="1:7" x14ac:dyDescent="0.25">
      <c r="A5" s="571" t="s">
        <v>539</v>
      </c>
      <c r="B5" s="572"/>
      <c r="C5" s="572"/>
      <c r="D5" s="572"/>
      <c r="E5" s="572"/>
      <c r="F5" s="572"/>
      <c r="G5" s="573"/>
    </row>
    <row r="6" spans="1:7" ht="24" x14ac:dyDescent="0.25">
      <c r="A6" s="367">
        <v>1</v>
      </c>
      <c r="B6" s="358" t="s">
        <v>540</v>
      </c>
      <c r="C6" s="290" t="s">
        <v>541</v>
      </c>
      <c r="D6" s="480"/>
      <c r="E6" s="481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542</v>
      </c>
      <c r="C7" s="290" t="s">
        <v>543</v>
      </c>
      <c r="D7" s="480"/>
      <c r="E7" s="481">
        <v>827039047</v>
      </c>
      <c r="F7" s="291">
        <v>3000</v>
      </c>
      <c r="G7" s="305"/>
    </row>
    <row r="8" spans="1:7" ht="36" x14ac:dyDescent="0.25">
      <c r="A8" s="304">
        <f t="shared" si="0"/>
        <v>3</v>
      </c>
      <c r="B8" s="358" t="s">
        <v>544</v>
      </c>
      <c r="C8" s="290" t="s">
        <v>545</v>
      </c>
      <c r="D8" s="480"/>
      <c r="E8" s="481">
        <v>827039977</v>
      </c>
      <c r="F8" s="291">
        <v>2500</v>
      </c>
      <c r="G8" s="305"/>
    </row>
    <row r="9" spans="1:7" ht="24" x14ac:dyDescent="0.25">
      <c r="A9" s="304">
        <f t="shared" si="0"/>
        <v>4</v>
      </c>
      <c r="B9" s="289" t="s">
        <v>546</v>
      </c>
      <c r="C9" s="290" t="s">
        <v>547</v>
      </c>
      <c r="D9" s="480"/>
      <c r="E9" s="481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541</v>
      </c>
      <c r="D10" s="480"/>
      <c r="E10" s="482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80"/>
      <c r="E11" s="483"/>
      <c r="F11" s="291"/>
      <c r="G11" s="305"/>
    </row>
    <row r="12" spans="1:7" x14ac:dyDescent="0.25">
      <c r="A12" s="304">
        <v>7</v>
      </c>
      <c r="B12" s="358"/>
      <c r="C12" s="290"/>
      <c r="D12" s="480"/>
      <c r="E12" s="483"/>
      <c r="F12" s="291"/>
      <c r="G12" s="305"/>
    </row>
    <row r="13" spans="1:7" x14ac:dyDescent="0.25">
      <c r="A13" s="304">
        <v>8</v>
      </c>
      <c r="B13" s="289"/>
      <c r="C13" s="290"/>
      <c r="D13" s="480"/>
      <c r="E13" s="483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80"/>
      <c r="E14" s="483"/>
      <c r="F14" s="291"/>
      <c r="G14" s="305"/>
    </row>
    <row r="15" spans="1:7" x14ac:dyDescent="0.25">
      <c r="A15" s="304">
        <v>10</v>
      </c>
      <c r="B15" s="289"/>
      <c r="C15" s="290"/>
      <c r="D15" s="480"/>
      <c r="E15" s="483"/>
      <c r="F15" s="291"/>
      <c r="G15" s="305"/>
    </row>
    <row r="16" spans="1:7" x14ac:dyDescent="0.25">
      <c r="A16" s="304">
        <v>11</v>
      </c>
      <c r="B16" s="289"/>
      <c r="C16" s="290"/>
      <c r="D16" s="480"/>
      <c r="E16" s="483"/>
      <c r="F16" s="291"/>
      <c r="G16" s="305"/>
    </row>
    <row r="17" spans="1:7" x14ac:dyDescent="0.25">
      <c r="A17" s="304">
        <v>12</v>
      </c>
      <c r="B17" s="289"/>
      <c r="C17" s="290"/>
      <c r="D17" s="480"/>
      <c r="E17" s="483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80"/>
      <c r="E18" s="483"/>
      <c r="F18" s="291"/>
      <c r="G18" s="305"/>
    </row>
    <row r="19" spans="1:7" x14ac:dyDescent="0.25">
      <c r="A19" s="304">
        <v>14</v>
      </c>
      <c r="B19" s="289"/>
      <c r="C19" s="290"/>
      <c r="D19" s="480"/>
      <c r="E19" s="483"/>
      <c r="F19" s="291"/>
      <c r="G19" s="305"/>
    </row>
    <row r="20" spans="1:7" x14ac:dyDescent="0.25">
      <c r="A20" s="484">
        <v>15</v>
      </c>
      <c r="B20" s="485"/>
      <c r="C20" s="486"/>
      <c r="D20" s="487"/>
      <c r="E20" s="488"/>
      <c r="F20" s="291"/>
      <c r="G20" s="305"/>
    </row>
    <row r="21" spans="1:7" ht="15.75" thickBot="1" x14ac:dyDescent="0.3">
      <c r="A21" s="489"/>
      <c r="B21" s="490" t="s">
        <v>548</v>
      </c>
      <c r="C21" s="491"/>
      <c r="D21" s="492"/>
      <c r="E21" s="363"/>
      <c r="F21" s="363">
        <f>SUM(F6:F20)</f>
        <v>21100</v>
      </c>
      <c r="G21" s="493"/>
    </row>
    <row r="22" spans="1:7" x14ac:dyDescent="0.25">
      <c r="F22" s="474"/>
      <c r="G22" s="237"/>
    </row>
    <row r="23" spans="1:7" ht="15.75" x14ac:dyDescent="0.25">
      <c r="A23" s="515" t="s">
        <v>186</v>
      </c>
      <c r="B23" s="515"/>
      <c r="C23" s="515"/>
      <c r="D23" s="297"/>
      <c r="E23" s="515" t="s">
        <v>531</v>
      </c>
      <c r="F23" s="515"/>
      <c r="G23" s="515"/>
    </row>
    <row r="24" spans="1:7" ht="15.75" x14ac:dyDescent="0.25">
      <c r="A24" s="472"/>
      <c r="B24" s="472"/>
      <c r="C24" s="472"/>
      <c r="D24" s="472"/>
      <c r="E24" s="231"/>
      <c r="F24" s="295"/>
      <c r="G24" s="296"/>
    </row>
    <row r="25" spans="1:7" ht="15.75" x14ac:dyDescent="0.25">
      <c r="A25" s="472"/>
      <c r="B25" s="499"/>
      <c r="C25" s="499"/>
      <c r="D25" s="472"/>
      <c r="E25" s="499"/>
      <c r="F25" s="499"/>
      <c r="G25" s="499"/>
    </row>
    <row r="26" spans="1:7" ht="15.75" x14ac:dyDescent="0.25">
      <c r="A26" s="568" t="s">
        <v>468</v>
      </c>
      <c r="B26" s="568"/>
      <c r="C26" s="568"/>
      <c r="D26" s="297"/>
      <c r="E26" s="568" t="s">
        <v>469</v>
      </c>
      <c r="F26" s="568"/>
      <c r="G26" s="568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21" t="s">
        <v>1</v>
      </c>
      <c r="E5" s="521"/>
      <c r="F5" s="521"/>
      <c r="G5" s="521"/>
      <c r="H5" s="521"/>
      <c r="I5" s="577" t="s">
        <v>2</v>
      </c>
      <c r="J5" s="578"/>
      <c r="K5" s="578"/>
      <c r="L5" s="578"/>
      <c r="M5" s="578"/>
      <c r="N5" s="579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521" t="s">
        <v>1</v>
      </c>
      <c r="E30" s="521"/>
      <c r="F30" s="521"/>
      <c r="G30" s="521"/>
      <c r="H30" s="521"/>
      <c r="I30" s="32"/>
      <c r="J30" s="177"/>
      <c r="K30" s="32"/>
      <c r="L30" s="521" t="s">
        <v>2</v>
      </c>
      <c r="M30" s="521"/>
      <c r="N30" s="521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521" t="s">
        <v>1</v>
      </c>
      <c r="E69" s="521"/>
      <c r="F69" s="521"/>
      <c r="G69" s="521"/>
      <c r="H69" s="521"/>
      <c r="I69" s="32"/>
      <c r="J69" s="177"/>
      <c r="K69" s="32"/>
      <c r="L69" s="521" t="s">
        <v>2</v>
      </c>
      <c r="M69" s="521"/>
      <c r="N69" s="521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521" t="s">
        <v>1</v>
      </c>
      <c r="E100" s="521"/>
      <c r="F100" s="521"/>
      <c r="G100" s="521"/>
      <c r="H100" s="521"/>
      <c r="I100" s="32"/>
      <c r="J100" s="177"/>
      <c r="K100" s="32"/>
      <c r="L100" s="521" t="s">
        <v>2</v>
      </c>
      <c r="M100" s="521"/>
      <c r="N100" s="521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521" t="s">
        <v>1</v>
      </c>
      <c r="E129" s="521"/>
      <c r="F129" s="521"/>
      <c r="G129" s="521"/>
      <c r="H129" s="521"/>
      <c r="I129" s="32"/>
      <c r="J129" s="177"/>
      <c r="K129" s="32"/>
      <c r="L129" s="521" t="s">
        <v>2</v>
      </c>
      <c r="M129" s="521"/>
      <c r="N129" s="521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521" t="s">
        <v>1</v>
      </c>
      <c r="E160" s="521"/>
      <c r="F160" s="521"/>
      <c r="G160" s="521"/>
      <c r="H160" s="521"/>
      <c r="I160" s="32"/>
      <c r="J160" s="177"/>
      <c r="K160" s="32"/>
      <c r="L160" s="521" t="s">
        <v>2</v>
      </c>
      <c r="M160" s="521"/>
      <c r="N160" s="521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74" t="s">
        <v>137</v>
      </c>
      <c r="D191" s="574"/>
      <c r="E191" s="574"/>
      <c r="F191" s="574"/>
      <c r="G191" s="574"/>
      <c r="H191" s="574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75" t="s">
        <v>249</v>
      </c>
      <c r="D192" s="575"/>
      <c r="E192" s="575"/>
      <c r="F192" s="575"/>
      <c r="G192" s="575"/>
      <c r="H192" s="575"/>
      <c r="I192" s="214"/>
      <c r="J192" s="214"/>
      <c r="K192" s="214"/>
      <c r="L192" s="576" t="s">
        <v>250</v>
      </c>
      <c r="M192" s="576"/>
      <c r="N192" s="576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2021-01-15T16:07:22Z</cp:lastPrinted>
  <dcterms:created xsi:type="dcterms:W3CDTF">2012-01-12T23:40:46Z</dcterms:created>
  <dcterms:modified xsi:type="dcterms:W3CDTF">2021-01-15T16:08:01Z</dcterms:modified>
</cp:coreProperties>
</file>