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ESORERIA\ESCRITORIO\NOMINAS 2021-2024\NOMINAS 2022\1RA SEPTIEMBRE\"/>
    </mc:Choice>
  </mc:AlternateContent>
  <bookViews>
    <workbookView xWindow="0" yWindow="0" windowWidth="28800" windowHeight="12135" activeTab="6"/>
  </bookViews>
  <sheets>
    <sheet name="APOYOS TONILA" sheetId="1" r:id="rId1"/>
    <sheet name="PENSIONADOS T Y S" sheetId="2" r:id="rId2"/>
    <sheet name="APOYO SAN MARCOS" sheetId="3" r:id="rId3"/>
    <sheet name="ESCUELAS" sheetId="4" r:id="rId4"/>
    <sheet name="CASAS DE SALUD" sheetId="5" r:id="rId5"/>
    <sheet name="APOYOS Y EVENT." sheetId="6" r:id="rId6"/>
    <sheet name="Hoja1" sheetId="7" r:id="rId7"/>
  </sheets>
  <definedNames>
    <definedName name="_xlnm.Print_Area" localSheetId="0">'APOYOS TONILA'!$L$10</definedName>
  </definedNames>
  <calcPr calcId="162913"/>
</workbook>
</file>

<file path=xl/calcChain.xml><?xml version="1.0" encoding="utf-8"?>
<calcChain xmlns="http://schemas.openxmlformats.org/spreadsheetml/2006/main">
  <c r="I16" i="1" l="1"/>
  <c r="G33" i="3"/>
  <c r="I21" i="3"/>
  <c r="F33" i="3"/>
  <c r="G30" i="2"/>
  <c r="G29" i="2"/>
  <c r="E6" i="1" l="1"/>
  <c r="E7" i="1"/>
  <c r="E8" i="1"/>
  <c r="E9" i="1"/>
  <c r="E10" i="1"/>
  <c r="E11" i="1"/>
  <c r="E12" i="1"/>
  <c r="E13" i="1"/>
  <c r="E14" i="1"/>
  <c r="E15" i="1"/>
  <c r="E17" i="1"/>
  <c r="E18" i="1"/>
  <c r="E33" i="1"/>
  <c r="E34" i="1"/>
  <c r="E35" i="1"/>
  <c r="E36" i="1"/>
  <c r="E37" i="1"/>
  <c r="E38" i="1"/>
  <c r="E39" i="1"/>
  <c r="E40" i="1"/>
  <c r="E41" i="1"/>
  <c r="E42" i="1" l="1"/>
  <c r="G42" i="1"/>
  <c r="I34" i="1"/>
  <c r="I35" i="1"/>
  <c r="I36" i="1"/>
  <c r="I37" i="1"/>
  <c r="I38" i="1"/>
  <c r="I39" i="1"/>
  <c r="I40" i="1"/>
  <c r="I41" i="1"/>
  <c r="I33" i="1"/>
  <c r="G18" i="1"/>
  <c r="I7" i="1"/>
  <c r="I8" i="1"/>
  <c r="I9" i="1"/>
  <c r="I12" i="1"/>
  <c r="I13" i="1"/>
  <c r="I10" i="1"/>
  <c r="I11" i="1"/>
  <c r="I15" i="1"/>
  <c r="I17" i="1"/>
  <c r="I14" i="1"/>
  <c r="I6" i="1"/>
  <c r="H50" i="6" l="1"/>
  <c r="H49" i="6" l="1"/>
  <c r="H48" i="6" l="1"/>
  <c r="H47" i="6"/>
  <c r="H46" i="6"/>
  <c r="F52" i="6" l="1"/>
  <c r="H51" i="6"/>
  <c r="H45" i="6"/>
  <c r="E44" i="6" l="1"/>
  <c r="H44" i="6"/>
  <c r="H34" i="6"/>
  <c r="H35" i="6"/>
  <c r="H36" i="6"/>
  <c r="H37" i="6"/>
  <c r="H38" i="6"/>
  <c r="H39" i="6"/>
  <c r="H40" i="6"/>
  <c r="H41" i="6"/>
  <c r="H42" i="6"/>
  <c r="H43" i="6"/>
  <c r="H7" i="6"/>
  <c r="H8" i="6"/>
  <c r="H9" i="6"/>
  <c r="H10" i="6"/>
  <c r="H11" i="6"/>
  <c r="H13" i="6"/>
  <c r="H15" i="6"/>
  <c r="E9" i="6"/>
  <c r="E10" i="6"/>
  <c r="E14" i="6"/>
  <c r="E15" i="6"/>
  <c r="H6" i="6"/>
  <c r="E35" i="6"/>
  <c r="E36" i="6"/>
  <c r="E37" i="6"/>
  <c r="E38" i="6"/>
  <c r="E39" i="6"/>
  <c r="E40" i="6"/>
  <c r="E41" i="6"/>
  <c r="E42" i="6"/>
  <c r="E43" i="6"/>
  <c r="H33" i="6"/>
  <c r="D7" i="5"/>
  <c r="D8" i="5"/>
  <c r="D9" i="5"/>
  <c r="D10" i="5"/>
  <c r="D11" i="5"/>
  <c r="D12" i="5"/>
  <c r="D13" i="5"/>
  <c r="D6" i="5"/>
  <c r="E15" i="4"/>
  <c r="D9" i="4"/>
  <c r="D15" i="4" s="1"/>
  <c r="D10" i="4"/>
  <c r="D12" i="4"/>
  <c r="D6" i="4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3" i="3"/>
  <c r="E24" i="3"/>
  <c r="E25" i="3"/>
  <c r="E26" i="3"/>
  <c r="E27" i="3"/>
  <c r="E28" i="3"/>
  <c r="E29" i="3"/>
  <c r="E30" i="3"/>
  <c r="E31" i="3"/>
  <c r="E32" i="3"/>
  <c r="E6" i="3"/>
  <c r="E36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1" i="2"/>
  <c r="G32" i="2"/>
  <c r="G33" i="2"/>
  <c r="G34" i="2"/>
  <c r="G35" i="2"/>
  <c r="D31" i="2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24" i="2"/>
  <c r="D25" i="2"/>
  <c r="D26" i="2"/>
  <c r="D27" i="2"/>
  <c r="D28" i="2"/>
  <c r="D32" i="2"/>
  <c r="D33" i="2"/>
  <c r="D34" i="2"/>
  <c r="D35" i="2"/>
  <c r="I29" i="3"/>
  <c r="I30" i="3"/>
  <c r="I31" i="3"/>
  <c r="I32" i="3"/>
  <c r="I23" i="3"/>
  <c r="I24" i="3"/>
  <c r="I25" i="3"/>
  <c r="I20" i="3"/>
  <c r="I14" i="3"/>
  <c r="I15" i="3"/>
  <c r="I16" i="3"/>
  <c r="I17" i="3"/>
  <c r="I18" i="3"/>
  <c r="I12" i="3"/>
  <c r="F17" i="6"/>
  <c r="A40" i="6"/>
  <c r="A37" i="6"/>
  <c r="E14" i="5"/>
  <c r="D14" i="5" l="1"/>
  <c r="E33" i="3"/>
  <c r="H52" i="6"/>
  <c r="E52" i="6"/>
  <c r="E17" i="6"/>
  <c r="H17" i="6"/>
  <c r="I28" i="3"/>
  <c r="I27" i="3"/>
  <c r="I26" i="3"/>
  <c r="I22" i="3"/>
  <c r="I19" i="3"/>
  <c r="I13" i="3"/>
  <c r="I11" i="3"/>
  <c r="I10" i="3"/>
  <c r="I9" i="3"/>
  <c r="I8" i="3"/>
  <c r="I7" i="3"/>
  <c r="D36" i="2"/>
  <c r="A6" i="2"/>
  <c r="A7" i="2" s="1"/>
  <c r="A8" i="2" s="1"/>
  <c r="A9" i="2" s="1"/>
  <c r="A10" i="2" s="1"/>
  <c r="A11" i="2" s="1"/>
  <c r="A12" i="2" s="1"/>
  <c r="A13" i="2" s="1"/>
  <c r="A14" i="2" s="1"/>
  <c r="A15" i="2" s="1"/>
  <c r="I6" i="3" l="1"/>
  <c r="I33" i="3" s="1"/>
  <c r="G5" i="2"/>
  <c r="G36" i="2" s="1"/>
  <c r="I42" i="1"/>
  <c r="F42" i="1"/>
  <c r="F18" i="1" l="1"/>
  <c r="I18" i="1"/>
</calcChain>
</file>

<file path=xl/sharedStrings.xml><?xml version="1.0" encoding="utf-8"?>
<sst xmlns="http://schemas.openxmlformats.org/spreadsheetml/2006/main" count="573" uniqueCount="261">
  <si>
    <t xml:space="preserve">                                    MUNICIPIO DE TONILA, JALISCO</t>
  </si>
  <si>
    <t>ATO-01</t>
  </si>
  <si>
    <t>NOMINA DE APOYOS A PERSONAL EVENTUAL Y DIVERSOS</t>
  </si>
  <si>
    <t xml:space="preserve">No. </t>
  </si>
  <si>
    <t>NOMBRE</t>
  </si>
  <si>
    <t>CARGO</t>
  </si>
  <si>
    <t>AREA</t>
  </si>
  <si>
    <t>APOYO MENSUAL</t>
  </si>
  <si>
    <t>MENSUAL</t>
  </si>
  <si>
    <t>QUINCENAL</t>
  </si>
  <si>
    <t>FORMA DE PAGO</t>
  </si>
  <si>
    <t xml:space="preserve">TOTAL A PAGAR </t>
  </si>
  <si>
    <t>FIRMA DEL TRABAJADOR</t>
  </si>
  <si>
    <t>MANUEL LOPEZ LUPIAN</t>
  </si>
  <si>
    <t>AUXILIAR DE SISTEMAS</t>
  </si>
  <si>
    <t>TONILA</t>
  </si>
  <si>
    <t>JORGE CEBALLOS ROJAS</t>
  </si>
  <si>
    <t>AUX JARDIN PRINCIPAL</t>
  </si>
  <si>
    <t>LORENA MAGAÑA BAUTISTA</t>
  </si>
  <si>
    <t>SECRETARIA PROTECCION CIVIL</t>
  </si>
  <si>
    <t>CARLOS DANIEL SERRANO NAVARRO</t>
  </si>
  <si>
    <t>AUXILIAR GENERAL DE OBRAS</t>
  </si>
  <si>
    <t>JUAN MORENO CARRILLO</t>
  </si>
  <si>
    <t>JOSE MORENO CARRILLO</t>
  </si>
  <si>
    <t>GUILLERMO MATA FIGUEROA</t>
  </si>
  <si>
    <t>AUXILIAR  DE ASEO PUBLICO</t>
  </si>
  <si>
    <t>MARCO CESAR LARIOS ALONSO</t>
  </si>
  <si>
    <t>AUXILIAR GENERAL</t>
  </si>
  <si>
    <t>JOSE ANTONIO DURAN RUBIO</t>
  </si>
  <si>
    <t>MEDICO MUNICIPAL SAN MARCOS</t>
  </si>
  <si>
    <t>MA DEL CARMEN GODINEZ MARTINEZ</t>
  </si>
  <si>
    <t xml:space="preserve">AUXILIAR UBR </t>
  </si>
  <si>
    <t>J JESUS GONZALEZ MAGAÑA</t>
  </si>
  <si>
    <t>JARDINERO LA ESPERANZA</t>
  </si>
  <si>
    <t>TOTALES</t>
  </si>
  <si>
    <t xml:space="preserve">        PRESIDENTE MUNICIPAL</t>
  </si>
  <si>
    <t>ENCARGADO DE HACIENDA MPAL.</t>
  </si>
  <si>
    <t>PROFR. JOSE MARTIN HERNANDEZ ALVAREZ</t>
  </si>
  <si>
    <t>ENFRO. URIEL ALEJANDRO MAGAÑA RENTERIA</t>
  </si>
  <si>
    <t>No</t>
  </si>
  <si>
    <t>No.</t>
  </si>
  <si>
    <t>MUNICIPIO DE TONILA, JALISCO</t>
  </si>
  <si>
    <t>PAGO</t>
  </si>
  <si>
    <t>J JESUS SERRANO ROCHA</t>
  </si>
  <si>
    <t>TRASLADO ALUMNOS</t>
  </si>
  <si>
    <t>.</t>
  </si>
  <si>
    <t>ROBERTO CARLOS RODRIGUEZ HERNANDEZ</t>
  </si>
  <si>
    <t xml:space="preserve">EDGAR GEOVANI GONZALEZ </t>
  </si>
  <si>
    <t>CAMPO LA ESPERANZA</t>
  </si>
  <si>
    <t>JOSE ANDRES ROJAS LARIOS</t>
  </si>
  <si>
    <t>FINES DE SEMANA UNIDAD DEPORTIVA TONILA</t>
  </si>
  <si>
    <t>DULCE GUADALUPE MAGAÑA RENTERIA</t>
  </si>
  <si>
    <t>GIOVANI CANDELARIO CUEVAS GALLEGOS</t>
  </si>
  <si>
    <t>LUCIA MEDINA FLORES</t>
  </si>
  <si>
    <t>YUDITH REYES JUAREZ</t>
  </si>
  <si>
    <t xml:space="preserve">ANTONIO MARTINEZ GARCIA </t>
  </si>
  <si>
    <t xml:space="preserve">JARDIN HUITLACOCHE </t>
  </si>
  <si>
    <t>TESORERO MUNICIPAL</t>
  </si>
  <si>
    <t>SUPLENCIA  MED. VET. RASTRO</t>
  </si>
  <si>
    <t xml:space="preserve">AUXILIAR PRIM PONCIANA ARRIAGA </t>
  </si>
  <si>
    <t xml:space="preserve">                                           NOMINA DE APOYOS A PERSONAL EVENTUAL Y DIVERSOS              ATO-02</t>
  </si>
  <si>
    <r>
      <t xml:space="preserve">                                                                                MUNICIPIO DE TONILA, JALISCO                                                </t>
    </r>
    <r>
      <rPr>
        <b/>
        <sz val="12"/>
        <color theme="1"/>
        <rFont val="Arial"/>
        <family val="2"/>
      </rPr>
      <t xml:space="preserve">   </t>
    </r>
    <r>
      <rPr>
        <b/>
        <sz val="20"/>
        <color theme="1"/>
        <rFont val="Arial"/>
        <family val="2"/>
      </rPr>
      <t>PTO-01</t>
    </r>
  </si>
  <si>
    <t>NOMINA DE APOYOS DIVERSOS</t>
  </si>
  <si>
    <t>SUBSIDIOS A PENSIONADOS</t>
  </si>
  <si>
    <t>TOTAL</t>
  </si>
  <si>
    <t>Ofelia Palafox Càrdenas</t>
  </si>
  <si>
    <t>Pensionado</t>
  </si>
  <si>
    <t>Angela Gonzalez Garcia</t>
  </si>
  <si>
    <t>Ma Dolores Rodriguez Macias</t>
  </si>
  <si>
    <t>Catalina Rodrìguez Mèndez</t>
  </si>
  <si>
    <t>J Jesus Rolon Lupian</t>
  </si>
  <si>
    <t>Ma Concepcion Silva Facio</t>
  </si>
  <si>
    <t>Francisco Rodriguez Gaytan</t>
  </si>
  <si>
    <t>Maria Rolon Lupian</t>
  </si>
  <si>
    <t>Rosalina Rolón Sánchez</t>
  </si>
  <si>
    <t>Jose Manuel Silva Facio</t>
  </si>
  <si>
    <t>Carmen Plascencia Garcia</t>
  </si>
  <si>
    <t>Erika Estefania Zamora Isais</t>
  </si>
  <si>
    <t>Santos Cardenas Serrano</t>
  </si>
  <si>
    <t>Fidelina Lopez Guerrero</t>
  </si>
  <si>
    <t>J Jesus Magaña Magaña</t>
  </si>
  <si>
    <t>Efren Campos Bernabe</t>
  </si>
  <si>
    <t>Agustin Rodiguez Garcia</t>
  </si>
  <si>
    <t>Eustolia Magaña Vazquez</t>
  </si>
  <si>
    <t>PROFR. JOSE  MARTIN HERNANDEZ ALVAREZ</t>
  </si>
  <si>
    <t>J. Guadalupe Ibañez Sabas</t>
  </si>
  <si>
    <t>Martha Rodrìguez Vda. De Carrillo</t>
  </si>
  <si>
    <t>Ventura Antonio Rodriguez Silva</t>
  </si>
  <si>
    <t>J. Jesus Rodriguez Carrillo</t>
  </si>
  <si>
    <t>Hugo Aguilera Pazarin</t>
  </si>
  <si>
    <t>PAGO QUINCENAL</t>
  </si>
  <si>
    <t>APOYOS A AUXILIARES</t>
  </si>
  <si>
    <t xml:space="preserve">ADAN GUILLERMO PRECIADO </t>
  </si>
  <si>
    <t>CHOFER DELEGACION SAN MARCOS</t>
  </si>
  <si>
    <t>SANDRA PAZARIN FLORES</t>
  </si>
  <si>
    <t>ASEO CASA DE LA CULTURA SAN MARCOS</t>
  </si>
  <si>
    <t>GERARDO GARCIA CARDENAS</t>
  </si>
  <si>
    <t>TANIA NEGRETE CERNAS</t>
  </si>
  <si>
    <t>AUXILIAR CENTRO SALUD TONILA</t>
  </si>
  <si>
    <t>MARCELINO MANZO VARGAS</t>
  </si>
  <si>
    <t>VELADOR ESCUELA SAN MARCOS</t>
  </si>
  <si>
    <t>AMALIA ROLON HERNANDEZ</t>
  </si>
  <si>
    <t xml:space="preserve">AUXILIAR DELEGACION </t>
  </si>
  <si>
    <t>BRENDA NEGRETE AGUILAR</t>
  </si>
  <si>
    <t>AUX CASA DE LA CULTURA</t>
  </si>
  <si>
    <t>ALFONSO SILVA</t>
  </si>
  <si>
    <t>ENC. PANTEON DE SNA MARCOS</t>
  </si>
  <si>
    <t>MARTIN TRUJILLO IBAÑEZ</t>
  </si>
  <si>
    <t>AUXILIAR DE UNIDAD DEP SAN MARCOS</t>
  </si>
  <si>
    <t>JULIAN HERNANDEZ MEDINA</t>
  </si>
  <si>
    <t>ENC DE LA TOMA DE AGUA</t>
  </si>
  <si>
    <t>ISIS GABRIELA HERNANDEZ</t>
  </si>
  <si>
    <t>INTENDENTE PRESCOLAR</t>
  </si>
  <si>
    <t>ELUTERIO PEREZ MAZA</t>
  </si>
  <si>
    <t>BERNARDO IBAÑEZ CHAVEZ</t>
  </si>
  <si>
    <t>CLEMENTE MANCILLA SILVA</t>
  </si>
  <si>
    <t>MARTIN IBAÑEZ MACEDO</t>
  </si>
  <si>
    <t>AUXILIAR SAN MARCOS</t>
  </si>
  <si>
    <t>RODRIGO OCHOA MORA</t>
  </si>
  <si>
    <t>TRASLADO ESTUDIANTES</t>
  </si>
  <si>
    <t>MANUEL SOLIS CARRILLO</t>
  </si>
  <si>
    <t>AUXILIAR ADMO TENEX</t>
  </si>
  <si>
    <t>RODRIGO PLASCENCIA ESPIRITU</t>
  </si>
  <si>
    <t>FONTANERO</t>
  </si>
  <si>
    <t>BERENICE CASTILLO MANZO</t>
  </si>
  <si>
    <t>AUXILIAR ADMO SAN MARCOS</t>
  </si>
  <si>
    <t>VICTORIANO ALVARADO G</t>
  </si>
  <si>
    <t>RAMON MORENO SOLANO</t>
  </si>
  <si>
    <t>ASEADOR</t>
  </si>
  <si>
    <t xml:space="preserve">JOSE MAGAÑA </t>
  </si>
  <si>
    <t>INTENDENTE JARDIN DEL MUERTO</t>
  </si>
  <si>
    <t>MANUEL ROLON LORENZO</t>
  </si>
  <si>
    <t>Desmontador</t>
  </si>
  <si>
    <t>SAN MARCOS</t>
  </si>
  <si>
    <t>URBANO RIOS BONILLA</t>
  </si>
  <si>
    <t>JUAN MARCOS RIVERA SANCHEZ</t>
  </si>
  <si>
    <t>SILVIA VENTURA NAVARRO</t>
  </si>
  <si>
    <t>PRESIDENTE MUNICIPAL</t>
  </si>
  <si>
    <t>INTENDENCIA</t>
  </si>
  <si>
    <t>Enc. de baños pùblicos TV</t>
  </si>
  <si>
    <t>Enc. de baños pùblicos TM</t>
  </si>
  <si>
    <t xml:space="preserve">MUNICIPIO DE TONILA, JALISCO </t>
  </si>
  <si>
    <t>NOMINA DE APOYOS A ESCUELAS COMO AUX. MANTENIMIENTO</t>
  </si>
  <si>
    <t>ESCUELA</t>
  </si>
  <si>
    <t>FIRMA</t>
  </si>
  <si>
    <t>MARTHA GABRIELA ADAME ROCHA</t>
  </si>
  <si>
    <t>APOYO JARDIN DE NIÑOS MARGARITA MAZA PARA MAESTRA DE INGLES</t>
  </si>
  <si>
    <t>ROSA MARIA ZEPEDA HERNANDEZ</t>
  </si>
  <si>
    <t>AUX. DE INTENTENDE DEL CAM</t>
  </si>
  <si>
    <t>CLARIBEL PAPIAS HURTADO</t>
  </si>
  <si>
    <t>APOYO PARA INTENDENTE JARDIN DE NIÑOS MANUEL GONZALEZ HINOJOSA</t>
  </si>
  <si>
    <t>NEYRI MANZO ROBLES</t>
  </si>
  <si>
    <t>APOYO INTENDENTE PRIMARIA JUSTO SIERRA</t>
  </si>
  <si>
    <t xml:space="preserve">    C. ENFRO. URIEL ALEJANDRO MAGAÑA RENTERIA</t>
  </si>
  <si>
    <t>LOURDES CARDENAS HERRERA</t>
  </si>
  <si>
    <t>AUXILIAR BIBLIOTECA SAN MARCOS</t>
  </si>
  <si>
    <t>APOYO INTENDENTE ESCUELA AGUSTIN MELGAR SAN MARCOS</t>
  </si>
  <si>
    <t>MUNICIPIO DE TONILA</t>
  </si>
  <si>
    <t>NOMINA APOYOS A PERSONAL DE CASAS Y CENTROS DE SALUD</t>
  </si>
  <si>
    <t>COMUNIDAD</t>
  </si>
  <si>
    <t>JUAN BARRAGAN</t>
  </si>
  <si>
    <t>MARIA LUISA SILVA VEGA</t>
  </si>
  <si>
    <t>ARIANA ISABEL MAGAÑA ROMERO</t>
  </si>
  <si>
    <t>COFRADIA</t>
  </si>
  <si>
    <t>ALICIA SILVA RODRIGUEZ</t>
  </si>
  <si>
    <t>MA CONSUELO ZUÑIGA CHAVEZ</t>
  </si>
  <si>
    <t>TENEXCAMILPA</t>
  </si>
  <si>
    <t>ROSARIO ROCHA CARRILLO</t>
  </si>
  <si>
    <t>MA. MARGARITA CARRILLO CARRILLO</t>
  </si>
  <si>
    <t>LA ESPERANZA</t>
  </si>
  <si>
    <t>MA DELFINA DENIZ TORRES</t>
  </si>
  <si>
    <t>MA LOURDES RODRIGUEZ ZUÑIGA</t>
  </si>
  <si>
    <t xml:space="preserve">TOTAL </t>
  </si>
  <si>
    <t>TIPO DE</t>
  </si>
  <si>
    <r>
      <t xml:space="preserve">                                                  NOMINA DE APOYOS ADMINISTRATIVOS TONILA                  </t>
    </r>
    <r>
      <rPr>
        <b/>
        <sz val="18"/>
        <rFont val="Arial"/>
        <family val="2"/>
      </rPr>
      <t xml:space="preserve">  </t>
    </r>
    <r>
      <rPr>
        <b/>
        <sz val="18"/>
        <color theme="1"/>
        <rFont val="Arial"/>
        <family val="2"/>
      </rPr>
      <t>AAT</t>
    </r>
  </si>
  <si>
    <t xml:space="preserve">APOYOS ADMINISTRATIVOS </t>
  </si>
  <si>
    <t>ATENCIUON CIUDADANA</t>
  </si>
  <si>
    <t>ALAM GEOVANI AVIÑA MANCILLA</t>
  </si>
  <si>
    <t>COMUNICACIÓN SOCIAL</t>
  </si>
  <si>
    <t>ROCIO GUADALUPE LOPEZ</t>
  </si>
  <si>
    <t>AUX HACIENDA MUNICIPAL</t>
  </si>
  <si>
    <t>KARLA KARENY VELASCO RODRIGUEZ</t>
  </si>
  <si>
    <t>AUX AGUA POTABLE</t>
  </si>
  <si>
    <t>JOSE MANUEL ADAME ROCHA</t>
  </si>
  <si>
    <t>AUX OBRAS PUBLICAS</t>
  </si>
  <si>
    <t>JOSE FRANCISCO SANCHEZ RAMIREZ</t>
  </si>
  <si>
    <t>ALAN DE JESUS GARCIA OCHOA</t>
  </si>
  <si>
    <t>AUXOBRAS PUBLICAS</t>
  </si>
  <si>
    <t>MIGUEL ANGEL CANDIA NAVARRO</t>
  </si>
  <si>
    <t>ASESOR JURIDICO</t>
  </si>
  <si>
    <t>J JESUS ORTIZ CARRILLO</t>
  </si>
  <si>
    <t xml:space="preserve">EVENTULES </t>
  </si>
  <si>
    <t>MARTIN ERNESTO CALVILLO ZUÑIGA</t>
  </si>
  <si>
    <t>FEDERICO PALAFOX RODRIGUEZ</t>
  </si>
  <si>
    <t>JUAN RODRIGUEZ GAITAN</t>
  </si>
  <si>
    <t>J CONCEPCION SANCHEZ MONTES</t>
  </si>
  <si>
    <t>OP MAQUINARIA</t>
  </si>
  <si>
    <t>OMAR GONZALEZ MAGAÑA</t>
  </si>
  <si>
    <t>SAMUEL ACEVEDO DOMINGUEZ</t>
  </si>
  <si>
    <t>MARTIN ROLON GUILLERMO</t>
  </si>
  <si>
    <t>ALFREDO FERRER CARRILLO</t>
  </si>
  <si>
    <t>MA MERCEDES TAPIA MEJIA</t>
  </si>
  <si>
    <t>MA ISABEL JACOBO MARTINEZ</t>
  </si>
  <si>
    <t>CASA DE LA CULTURA</t>
  </si>
  <si>
    <t>PAGO MENSUAL</t>
  </si>
  <si>
    <t>TIPO DE    PAGO</t>
  </si>
  <si>
    <t>AUX. OBRA PUB.</t>
  </si>
  <si>
    <t>ENC. CAMPO</t>
  </si>
  <si>
    <t>TOTALES.</t>
  </si>
  <si>
    <t>Veronica Mancilla Guillermo</t>
  </si>
  <si>
    <t>Carmen Negrete Martinez</t>
  </si>
  <si>
    <t>Pedro Sanchez Diaz</t>
  </si>
  <si>
    <t>TIPO DE PAGO</t>
  </si>
  <si>
    <t>Eduardo Ramirez Urtiz</t>
  </si>
  <si>
    <t>T</t>
  </si>
  <si>
    <t>CENTRO SALUD SN M.</t>
  </si>
  <si>
    <t>E</t>
  </si>
  <si>
    <t xml:space="preserve">T </t>
  </si>
  <si>
    <t>CHOFER</t>
  </si>
  <si>
    <t>APOYO PARA AUX JARDIN DE NIÑOS DE LA ESPERANZA</t>
  </si>
  <si>
    <t xml:space="preserve">Jose Luis Castillo Silva </t>
  </si>
  <si>
    <r>
      <t xml:space="preserve">                               NOMINA DE APOYOS A PERSONAL EVENTUAL Y DIVERSOS             </t>
    </r>
    <r>
      <rPr>
        <b/>
        <sz val="14"/>
        <color theme="1"/>
        <rFont val="Arial"/>
        <family val="2"/>
      </rPr>
      <t>ASM-01</t>
    </r>
  </si>
  <si>
    <t xml:space="preserve"> LIPIEZA TOMA HUESO DE MULA</t>
  </si>
  <si>
    <t>TRABAJOS EXTRAS SERVICIO AGUA</t>
  </si>
  <si>
    <t>CHOFER DEL. SAN MARCOS</t>
  </si>
  <si>
    <t xml:space="preserve">           MUNICIPIO DE TONILA, JALISCO</t>
  </si>
  <si>
    <r>
      <t xml:space="preserve">                                                                 MUNICIPIO DE TONILA                                                  AGT 01            </t>
    </r>
    <r>
      <rPr>
        <b/>
        <sz val="14"/>
        <color theme="9" tint="-0.249977111117893"/>
        <rFont val="Arial"/>
        <family val="2"/>
      </rPr>
      <t xml:space="preserve"> </t>
    </r>
  </si>
  <si>
    <t xml:space="preserve">   NOMINA EVENTUALES TONILA</t>
  </si>
  <si>
    <t>VANESA DEL CRISTAL AMEZCUA ZEPEDA</t>
  </si>
  <si>
    <t>_______________________________________</t>
  </si>
  <si>
    <t>ROSA ELIZABETH SANCHEZ LORENZANA</t>
  </si>
  <si>
    <t xml:space="preserve">ANTONIO LOPEZ LUPIAN </t>
  </si>
  <si>
    <t>PROM DEP</t>
  </si>
  <si>
    <t>CLAUDIA DE LAS MERCEDES GUDIÑO M</t>
  </si>
  <si>
    <t>ANA ESMERALDA MUNGUIA GONZALEZ</t>
  </si>
  <si>
    <t>RUPERTA MAGAÑA AVALOS</t>
  </si>
  <si>
    <t>RICARDO MISSAEL ORTEGA SILVA</t>
  </si>
  <si>
    <t>INSTRUCTOR</t>
  </si>
  <si>
    <t>INTENDENTE</t>
  </si>
  <si>
    <t>BAÑOS PUBLICOS</t>
  </si>
  <si>
    <t>CRISTIAN GERARDO GONZALEZ AGUILAR</t>
  </si>
  <si>
    <t xml:space="preserve">SERGIO ROJAS LARIOS </t>
  </si>
  <si>
    <t xml:space="preserve">INSTRUCTOR </t>
  </si>
  <si>
    <t>JOSE LUIS ROJAS  JR</t>
  </si>
  <si>
    <t xml:space="preserve">RETENCION </t>
  </si>
  <si>
    <r>
      <rPr>
        <b/>
        <sz val="11"/>
        <color rgb="FF0070C0"/>
        <rFont val="Arial"/>
        <family val="2"/>
      </rPr>
      <t xml:space="preserve">           </t>
    </r>
    <r>
      <rPr>
        <b/>
        <u/>
        <sz val="11"/>
        <color rgb="FF0070C0"/>
        <rFont val="Arial"/>
        <family val="2"/>
      </rPr>
      <t xml:space="preserve"> APOYOS A AUXILIARES</t>
    </r>
  </si>
  <si>
    <r>
      <t xml:space="preserve">                </t>
    </r>
    <r>
      <rPr>
        <b/>
        <u/>
        <sz val="11"/>
        <color rgb="FF0070C0"/>
        <rFont val="Arial"/>
        <family val="2"/>
      </rPr>
      <t>APOYOS A AUXILIARES</t>
    </r>
  </si>
  <si>
    <t>Guillermina Lazarit Juarez</t>
  </si>
  <si>
    <t>Guillermo Cortes Vizcaino</t>
  </si>
  <si>
    <t>RETENCION</t>
  </si>
  <si>
    <t>ALEJANDRINA MORENO ROLON</t>
  </si>
  <si>
    <t xml:space="preserve">KARINA GUADALUPE MARTINEZ SANABRIA </t>
  </si>
  <si>
    <t>P</t>
  </si>
  <si>
    <t>DEL 16  AL 30  DE SEPTIEMBRE  DEL 2022</t>
  </si>
  <si>
    <t>DEL 16   AL 30  DE SEPTIEMBRE  DE 2022</t>
  </si>
  <si>
    <t>DEL 16 AL 30  DE SEPTIEMBRE   DEL 2022</t>
  </si>
  <si>
    <t>DEL 16 AL 30  DE SEPTIEMBRE  DEL 2022</t>
  </si>
  <si>
    <r>
      <t xml:space="preserve">                                                                         DEL 16  AL 30  DE SEPTIEMBRE  DEL 2022                                                 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9" tint="-0.249977111117893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AES-01  </t>
    </r>
  </si>
  <si>
    <r>
      <t xml:space="preserve">                                                           DEL 16  AL 30  DE SEPTIEMBRE  DEL 2022                                          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ACS 01</t>
    </r>
  </si>
  <si>
    <t xml:space="preserve">             DEL 16  AL 30  DE SEPTIEMBRE  DEL 2022</t>
  </si>
  <si>
    <t xml:space="preserve">   DEL 16  AL 30  DE SEPTIEMBRE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</si>
</sst>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color rgb="FF0070C0"/>
      <name val="Arial"/>
      <family val="2"/>
    </font>
    <font>
      <sz val="9"/>
      <name val="Calibri"/>
      <family val="2"/>
      <scheme val="minor"/>
    </font>
    <font>
      <b/>
      <sz val="9"/>
      <color rgb="FF00B050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Arial Black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  <font>
      <sz val="10"/>
      <name val="Calibri"/>
      <family val="2"/>
    </font>
    <font>
      <b/>
      <sz val="18"/>
      <name val="Arial"/>
      <family val="2"/>
    </font>
    <font>
      <b/>
      <u/>
      <sz val="8"/>
      <color rgb="FF0070C0"/>
      <name val="Arial"/>
      <family val="2"/>
    </font>
    <font>
      <sz val="6"/>
      <name val="Arial"/>
      <family val="2"/>
    </font>
    <font>
      <b/>
      <sz val="9"/>
      <color theme="1"/>
      <name val="Calibri"/>
      <family val="2"/>
      <scheme val="minor"/>
    </font>
    <font>
      <b/>
      <sz val="2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1"/>
      <color rgb="FF00B050"/>
      <name val="Arial Black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2">
    <xf numFmtId="0" fontId="0" fillId="0" borderId="0" xfId="0"/>
    <xf numFmtId="44" fontId="9" fillId="0" borderId="10" xfId="1" applyFont="1" applyFill="1" applyBorder="1" applyAlignment="1">
      <alignment horizontal="center" vertical="center"/>
    </xf>
    <xf numFmtId="44" fontId="6" fillId="3" borderId="16" xfId="1" applyFont="1" applyFill="1" applyBorder="1" applyAlignment="1">
      <alignment horizontal="left" vertical="center"/>
    </xf>
    <xf numFmtId="0" fontId="2" fillId="3" borderId="17" xfId="0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0" fontId="15" fillId="0" borderId="0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 wrapText="1"/>
    </xf>
    <xf numFmtId="44" fontId="16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/>
    </xf>
    <xf numFmtId="44" fontId="18" fillId="3" borderId="16" xfId="1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44" fontId="17" fillId="5" borderId="10" xfId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20" fillId="0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6" fillId="5" borderId="10" xfId="0" applyFont="1" applyFill="1" applyBorder="1" applyAlignment="1">
      <alignment horizontal="center" vertical="center" wrapText="1"/>
    </xf>
    <xf numFmtId="44" fontId="16" fillId="5" borderId="10" xfId="1" applyFont="1" applyFill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/>
    </xf>
    <xf numFmtId="44" fontId="11" fillId="3" borderId="32" xfId="1" applyFont="1" applyFill="1" applyBorder="1" applyAlignment="1">
      <alignment horizontal="left" vertical="center"/>
    </xf>
    <xf numFmtId="0" fontId="23" fillId="3" borderId="32" xfId="0" applyFont="1" applyFill="1" applyBorder="1"/>
    <xf numFmtId="0" fontId="17" fillId="5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18" fillId="0" borderId="0" xfId="0" applyFont="1"/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0" xfId="0" applyFill="1" applyBorder="1"/>
    <xf numFmtId="44" fontId="6" fillId="3" borderId="32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10" xfId="0" applyFont="1" applyFill="1" applyBorder="1" applyAlignment="1">
      <alignment horizontal="center"/>
    </xf>
    <xf numFmtId="44" fontId="17" fillId="0" borderId="10" xfId="1" applyFont="1" applyFill="1" applyBorder="1" applyAlignment="1">
      <alignment vertical="center"/>
    </xf>
    <xf numFmtId="0" fontId="21" fillId="5" borderId="10" xfId="0" applyFont="1" applyFill="1" applyBorder="1" applyAlignment="1">
      <alignment horizontal="left" vertical="center"/>
    </xf>
    <xf numFmtId="0" fontId="21" fillId="5" borderId="10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44" fontId="21" fillId="5" borderId="10" xfId="1" applyFont="1" applyFill="1" applyBorder="1" applyAlignment="1">
      <alignment horizontal="center" vertical="center"/>
    </xf>
    <xf numFmtId="0" fontId="10" fillId="5" borderId="10" xfId="1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0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/>
    <xf numFmtId="0" fontId="6" fillId="0" borderId="0" xfId="0" applyFont="1" applyBorder="1" applyAlignment="1"/>
    <xf numFmtId="164" fontId="16" fillId="0" borderId="10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vertical="center"/>
    </xf>
    <xf numFmtId="164" fontId="13" fillId="3" borderId="32" xfId="0" applyNumberFormat="1" applyFont="1" applyFill="1" applyBorder="1" applyAlignment="1">
      <alignment horizontal="center" vertical="center" wrapText="1"/>
    </xf>
    <xf numFmtId="0" fontId="13" fillId="3" borderId="32" xfId="0" applyNumberFormat="1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0" fillId="0" borderId="21" xfId="0" applyBorder="1"/>
    <xf numFmtId="0" fontId="14" fillId="0" borderId="0" xfId="0" applyFont="1" applyBorder="1"/>
    <xf numFmtId="44" fontId="0" fillId="0" borderId="22" xfId="1" applyFont="1" applyFill="1" applyBorder="1"/>
    <xf numFmtId="0" fontId="22" fillId="5" borderId="10" xfId="0" applyFont="1" applyFill="1" applyBorder="1" applyAlignment="1">
      <alignment horizontal="center" vertical="center" wrapText="1"/>
    </xf>
    <xf numFmtId="44" fontId="1" fillId="5" borderId="10" xfId="1" applyFont="1" applyFill="1" applyBorder="1" applyAlignment="1">
      <alignment vertical="center"/>
    </xf>
    <xf numFmtId="44" fontId="0" fillId="5" borderId="10" xfId="0" applyNumberFormat="1" applyFill="1" applyBorder="1" applyAlignment="1">
      <alignment horizontal="center" vertical="center"/>
    </xf>
    <xf numFmtId="0" fontId="0" fillId="7" borderId="33" xfId="0" applyFill="1" applyBorder="1"/>
    <xf numFmtId="44" fontId="2" fillId="7" borderId="16" xfId="0" applyNumberFormat="1" applyFont="1" applyFill="1" applyBorder="1" applyAlignment="1">
      <alignment horizontal="center"/>
    </xf>
    <xf numFmtId="0" fontId="0" fillId="7" borderId="34" xfId="0" applyFill="1" applyBorder="1"/>
    <xf numFmtId="0" fontId="13" fillId="0" borderId="0" xfId="0" applyFont="1" applyBorder="1" applyAlignment="1"/>
    <xf numFmtId="0" fontId="37" fillId="5" borderId="10" xfId="0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wrapText="1"/>
    </xf>
    <xf numFmtId="0" fontId="0" fillId="3" borderId="10" xfId="0" applyFill="1" applyBorder="1"/>
    <xf numFmtId="0" fontId="6" fillId="0" borderId="1" xfId="0" applyFont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/>
    </xf>
    <xf numFmtId="0" fontId="34" fillId="3" borderId="10" xfId="0" applyFont="1" applyFill="1" applyBorder="1" applyAlignment="1">
      <alignment horizontal="center"/>
    </xf>
    <xf numFmtId="0" fontId="14" fillId="0" borderId="0" xfId="0" applyFont="1"/>
    <xf numFmtId="0" fontId="0" fillId="3" borderId="10" xfId="0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0" xfId="0" applyFont="1" applyFill="1" applyBorder="1"/>
    <xf numFmtId="44" fontId="37" fillId="0" borderId="10" xfId="0" applyNumberFormat="1" applyFont="1" applyBorder="1" applyAlignment="1">
      <alignment vertical="center"/>
    </xf>
    <xf numFmtId="44" fontId="37" fillId="0" borderId="10" xfId="0" applyNumberFormat="1" applyFont="1" applyBorder="1" applyAlignment="1">
      <alignment horizontal="center"/>
    </xf>
    <xf numFmtId="0" fontId="37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/>
    <xf numFmtId="0" fontId="0" fillId="5" borderId="10" xfId="0" applyFill="1" applyBorder="1" applyAlignment="1">
      <alignment horizontal="center"/>
    </xf>
    <xf numFmtId="0" fontId="14" fillId="0" borderId="10" xfId="0" applyFont="1" applyBorder="1"/>
    <xf numFmtId="0" fontId="14" fillId="3" borderId="10" xfId="0" applyFont="1" applyFill="1" applyBorder="1" applyAlignment="1">
      <alignment horizontal="center"/>
    </xf>
    <xf numFmtId="44" fontId="6" fillId="3" borderId="10" xfId="0" applyNumberFormat="1" applyFont="1" applyFill="1" applyBorder="1" applyAlignment="1">
      <alignment horizontal="center"/>
    </xf>
    <xf numFmtId="44" fontId="13" fillId="3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3" borderId="3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0" fontId="32" fillId="3" borderId="17" xfId="0" applyFont="1" applyFill="1" applyBorder="1"/>
    <xf numFmtId="44" fontId="32" fillId="3" borderId="17" xfId="0" applyNumberFormat="1" applyFont="1" applyFill="1" applyBorder="1"/>
    <xf numFmtId="44" fontId="16" fillId="0" borderId="10" xfId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/>
    </xf>
    <xf numFmtId="44" fontId="17" fillId="0" borderId="10" xfId="1" applyFont="1" applyFill="1" applyBorder="1" applyAlignment="1">
      <alignment horizontal="center" vertical="center" wrapText="1"/>
    </xf>
    <xf numFmtId="44" fontId="0" fillId="0" borderId="0" xfId="1" applyFont="1"/>
    <xf numFmtId="44" fontId="18" fillId="0" borderId="0" xfId="1" applyFont="1"/>
    <xf numFmtId="0" fontId="17" fillId="0" borderId="10" xfId="0" applyFont="1" applyFill="1" applyBorder="1" applyAlignment="1" applyProtection="1">
      <alignment horizontal="left" vertical="center"/>
      <protection locked="0"/>
    </xf>
    <xf numFmtId="0" fontId="34" fillId="3" borderId="25" xfId="0" applyFont="1" applyFill="1" applyBorder="1" applyAlignment="1">
      <alignment horizontal="center" vertical="center"/>
    </xf>
    <xf numFmtId="0" fontId="34" fillId="3" borderId="26" xfId="0" applyFont="1" applyFill="1" applyBorder="1" applyAlignment="1">
      <alignment horizontal="center" vertical="center"/>
    </xf>
    <xf numFmtId="0" fontId="34" fillId="3" borderId="26" xfId="0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44" fontId="34" fillId="3" borderId="27" xfId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4" fontId="35" fillId="0" borderId="10" xfId="1" applyFont="1" applyFill="1" applyBorder="1" applyAlignment="1">
      <alignment vertical="center"/>
    </xf>
    <xf numFmtId="44" fontId="36" fillId="0" borderId="10" xfId="1" applyFont="1" applyFill="1" applyBorder="1" applyAlignment="1">
      <alignment vertical="center"/>
    </xf>
    <xf numFmtId="0" fontId="37" fillId="0" borderId="10" xfId="0" applyFont="1" applyFill="1" applyBorder="1" applyAlignment="1"/>
    <xf numFmtId="0" fontId="28" fillId="0" borderId="10" xfId="0" applyFont="1" applyFill="1" applyBorder="1"/>
    <xf numFmtId="44" fontId="24" fillId="0" borderId="10" xfId="1" applyFont="1" applyFill="1" applyBorder="1" applyAlignment="1">
      <alignment horizontal="center" vertical="center"/>
    </xf>
    <xf numFmtId="0" fontId="40" fillId="0" borderId="10" xfId="1" applyNumberFormat="1" applyFont="1" applyFill="1" applyBorder="1" applyAlignment="1">
      <alignment horizontal="center" vertical="center"/>
    </xf>
    <xf numFmtId="44" fontId="24" fillId="5" borderId="10" xfId="0" applyNumberFormat="1" applyFont="1" applyFill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22" fillId="0" borderId="11" xfId="0" applyFont="1" applyFill="1" applyBorder="1"/>
    <xf numFmtId="44" fontId="9" fillId="0" borderId="11" xfId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/>
    </xf>
    <xf numFmtId="0" fontId="0" fillId="0" borderId="11" xfId="0" applyBorder="1"/>
    <xf numFmtId="0" fontId="16" fillId="0" borderId="9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 wrapText="1"/>
    </xf>
    <xf numFmtId="44" fontId="34" fillId="3" borderId="17" xfId="0" applyNumberFormat="1" applyFont="1" applyFill="1" applyBorder="1"/>
    <xf numFmtId="0" fontId="17" fillId="0" borderId="42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44" fontId="16" fillId="0" borderId="43" xfId="1" applyFont="1" applyFill="1" applyBorder="1" applyAlignment="1">
      <alignment horizontal="center" vertical="center"/>
    </xf>
    <xf numFmtId="0" fontId="0" fillId="0" borderId="44" xfId="0" applyBorder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0" xfId="0" applyFont="1"/>
    <xf numFmtId="44" fontId="0" fillId="0" borderId="0" xfId="0" applyNumberFormat="1" applyFont="1"/>
    <xf numFmtId="44" fontId="11" fillId="0" borderId="0" xfId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44" fontId="11" fillId="0" borderId="0" xfId="0" applyNumberFormat="1" applyFont="1"/>
    <xf numFmtId="0" fontId="11" fillId="0" borderId="0" xfId="0" applyFont="1"/>
    <xf numFmtId="44" fontId="11" fillId="0" borderId="0" xfId="1" applyFont="1"/>
    <xf numFmtId="0" fontId="46" fillId="0" borderId="0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44" fontId="11" fillId="2" borderId="26" xfId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5" fillId="4" borderId="25" xfId="0" applyFont="1" applyFill="1" applyBorder="1" applyAlignment="1">
      <alignment vertical="center"/>
    </xf>
    <xf numFmtId="0" fontId="45" fillId="4" borderId="27" xfId="0" applyFont="1" applyFill="1" applyBorder="1" applyAlignment="1">
      <alignment vertical="center"/>
    </xf>
    <xf numFmtId="0" fontId="46" fillId="4" borderId="19" xfId="0" applyFont="1" applyFill="1" applyBorder="1" applyAlignment="1">
      <alignment horizontal="center" vertical="center" wrapText="1"/>
    </xf>
    <xf numFmtId="4" fontId="46" fillId="4" borderId="19" xfId="0" applyNumberFormat="1" applyFont="1" applyFill="1" applyBorder="1" applyAlignment="1">
      <alignment vertical="center"/>
    </xf>
    <xf numFmtId="44" fontId="46" fillId="4" borderId="28" xfId="1" applyFont="1" applyFill="1" applyBorder="1" applyAlignment="1">
      <alignment vertical="center"/>
    </xf>
    <xf numFmtId="0" fontId="0" fillId="4" borderId="29" xfId="0" applyFont="1" applyFill="1" applyBorder="1"/>
    <xf numFmtId="0" fontId="43" fillId="5" borderId="10" xfId="0" applyFont="1" applyFill="1" applyBorder="1"/>
    <xf numFmtId="0" fontId="0" fillId="0" borderId="10" xfId="0" applyFont="1" applyFill="1" applyBorder="1"/>
    <xf numFmtId="0" fontId="42" fillId="5" borderId="10" xfId="0" applyFont="1" applyFill="1" applyBorder="1"/>
    <xf numFmtId="0" fontId="11" fillId="3" borderId="32" xfId="0" applyFont="1" applyFill="1" applyBorder="1" applyAlignment="1">
      <alignment horizontal="left" vertical="center"/>
    </xf>
    <xf numFmtId="0" fontId="11" fillId="3" borderId="32" xfId="1" applyNumberFormat="1" applyFont="1" applyFill="1" applyBorder="1" applyAlignment="1">
      <alignment horizontal="left" vertical="center"/>
    </xf>
    <xf numFmtId="0" fontId="2" fillId="3" borderId="32" xfId="0" applyFont="1" applyFill="1" applyBorder="1"/>
    <xf numFmtId="164" fontId="6" fillId="3" borderId="32" xfId="0" applyNumberFormat="1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Continuous" vertical="top"/>
    </xf>
    <xf numFmtId="0" fontId="11" fillId="8" borderId="21" xfId="0" applyFont="1" applyFill="1" applyBorder="1" applyAlignment="1">
      <alignment horizontal="centerContinuous" vertical="top"/>
    </xf>
    <xf numFmtId="0" fontId="11" fillId="8" borderId="0" xfId="0" applyFont="1" applyFill="1" applyBorder="1" applyAlignment="1">
      <alignment horizontal="centerContinuous" vertical="top"/>
    </xf>
    <xf numFmtId="0" fontId="46" fillId="8" borderId="0" xfId="0" applyFont="1" applyFill="1" applyBorder="1" applyAlignment="1">
      <alignment horizontal="centerContinuous" vertical="top" wrapText="1"/>
    </xf>
    <xf numFmtId="0" fontId="11" fillId="8" borderId="0" xfId="0" applyFont="1" applyFill="1" applyBorder="1" applyAlignment="1">
      <alignment horizontal="centerContinuous" vertical="top" wrapText="1"/>
    </xf>
    <xf numFmtId="44" fontId="11" fillId="8" borderId="0" xfId="1" applyFont="1" applyFill="1" applyBorder="1" applyAlignment="1">
      <alignment horizontal="centerContinuous" vertical="top"/>
    </xf>
    <xf numFmtId="0" fontId="11" fillId="8" borderId="22" xfId="0" applyFont="1" applyFill="1" applyBorder="1" applyAlignment="1">
      <alignment horizontal="centerContinuous" vertical="top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8" borderId="18" xfId="0" applyFont="1" applyFill="1" applyBorder="1" applyAlignment="1">
      <alignment horizontal="center" vertical="top"/>
    </xf>
    <xf numFmtId="0" fontId="11" fillId="8" borderId="19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44" fillId="4" borderId="6" xfId="0" applyFont="1" applyFill="1" applyBorder="1" applyAlignment="1">
      <alignment horizontal="left" vertical="center"/>
    </xf>
    <xf numFmtId="0" fontId="44" fillId="4" borderId="7" xfId="0" applyFont="1" applyFill="1" applyBorder="1" applyAlignment="1">
      <alignment horizontal="left" vertical="center"/>
    </xf>
    <xf numFmtId="0" fontId="44" fillId="4" borderId="8" xfId="0" applyFont="1" applyFill="1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top"/>
    </xf>
    <xf numFmtId="0" fontId="5" fillId="8" borderId="21" xfId="0" applyFont="1" applyFill="1" applyBorder="1" applyAlignment="1">
      <alignment horizontal="center" vertical="top"/>
    </xf>
    <xf numFmtId="0" fontId="5" fillId="8" borderId="0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8" borderId="18" xfId="0" applyFont="1" applyFill="1" applyBorder="1" applyAlignment="1">
      <alignment horizontal="center" vertical="top"/>
    </xf>
    <xf numFmtId="0" fontId="12" fillId="8" borderId="19" xfId="0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horizontal="center" vertical="top"/>
    </xf>
    <xf numFmtId="0" fontId="11" fillId="8" borderId="22" xfId="0" applyFont="1" applyFill="1" applyBorder="1" applyAlignment="1">
      <alignment horizontal="center" vertical="top"/>
    </xf>
    <xf numFmtId="0" fontId="13" fillId="8" borderId="2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8" borderId="18" xfId="0" applyFont="1" applyFill="1" applyBorder="1" applyAlignment="1">
      <alignment horizontal="center" vertical="top"/>
    </xf>
    <xf numFmtId="0" fontId="19" fillId="8" borderId="19" xfId="0" applyFont="1" applyFill="1" applyBorder="1" applyAlignment="1">
      <alignment horizontal="center" vertical="top"/>
    </xf>
    <xf numFmtId="0" fontId="19" fillId="8" borderId="20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/>
    </xf>
    <xf numFmtId="0" fontId="19" fillId="8" borderId="0" xfId="0" applyFont="1" applyFill="1" applyBorder="1" applyAlignment="1">
      <alignment horizontal="center" vertical="top"/>
    </xf>
    <xf numFmtId="0" fontId="19" fillId="8" borderId="22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0" fillId="6" borderId="6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0" fillId="8" borderId="19" xfId="0" applyFill="1" applyBorder="1"/>
    <xf numFmtId="0" fontId="0" fillId="8" borderId="20" xfId="0" applyFill="1" applyBorder="1"/>
    <xf numFmtId="0" fontId="5" fillId="8" borderId="2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0" fillId="8" borderId="0" xfId="0" applyFill="1"/>
    <xf numFmtId="0" fontId="0" fillId="8" borderId="22" xfId="0" applyFill="1" applyBorder="1"/>
    <xf numFmtId="0" fontId="36" fillId="7" borderId="14" xfId="0" applyFont="1" applyFill="1" applyBorder="1" applyAlignment="1">
      <alignment horizontal="center"/>
    </xf>
    <xf numFmtId="0" fontId="36" fillId="7" borderId="15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6" fillId="8" borderId="0" xfId="0" applyFont="1" applyFill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12" fillId="8" borderId="22" xfId="0" applyFont="1" applyFill="1" applyBorder="1" applyAlignment="1">
      <alignment horizontal="center" vertical="top"/>
    </xf>
    <xf numFmtId="0" fontId="30" fillId="0" borderId="2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396154</xdr:colOff>
      <xdr:row>3</xdr:row>
      <xdr:rowOff>11906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7739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154782</xdr:rowOff>
    </xdr:from>
    <xdr:to>
      <xdr:col>1</xdr:col>
      <xdr:colOff>396154</xdr:colOff>
      <xdr:row>30</xdr:row>
      <xdr:rowOff>35718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7657"/>
          <a:ext cx="717623" cy="928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378956</xdr:colOff>
      <xdr:row>2</xdr:row>
      <xdr:rowOff>410102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717623" cy="928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453040</xdr:colOff>
      <xdr:row>3</xdr:row>
      <xdr:rowOff>10584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1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474206</xdr:colOff>
      <xdr:row>3</xdr:row>
      <xdr:rowOff>7936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378956</xdr:colOff>
      <xdr:row>3</xdr:row>
      <xdr:rowOff>7936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410706</xdr:colOff>
      <xdr:row>2</xdr:row>
      <xdr:rowOff>261936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179917</xdr:rowOff>
    </xdr:from>
    <xdr:to>
      <xdr:col>1</xdr:col>
      <xdr:colOff>410706</xdr:colOff>
      <xdr:row>29</xdr:row>
      <xdr:rowOff>473603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2584"/>
          <a:ext cx="717623" cy="92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22" zoomScale="80" zoomScaleNormal="80" workbookViewId="0">
      <selection activeCell="N37" sqref="N37"/>
    </sheetView>
  </sheetViews>
  <sheetFormatPr baseColWidth="10" defaultRowHeight="15" x14ac:dyDescent="0.25"/>
  <cols>
    <col min="1" max="1" width="4.85546875" customWidth="1"/>
    <col min="2" max="2" width="35.7109375" customWidth="1"/>
    <col min="3" max="3" width="17.42578125" customWidth="1"/>
    <col min="4" max="4" width="8" customWidth="1"/>
    <col min="5" max="6" width="17.140625" bestFit="1" customWidth="1"/>
    <col min="7" max="7" width="12.85546875" customWidth="1"/>
    <col min="8" max="8" width="7.42578125" customWidth="1"/>
    <col min="9" max="9" width="17.140625" style="130" bestFit="1" customWidth="1"/>
    <col min="10" max="10" width="35.7109375" customWidth="1"/>
  </cols>
  <sheetData>
    <row r="1" spans="1:10" x14ac:dyDescent="0.2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02" t="s">
        <v>1</v>
      </c>
    </row>
    <row r="2" spans="1:10" x14ac:dyDescent="0.25">
      <c r="A2" s="203" t="s">
        <v>2</v>
      </c>
      <c r="B2" s="204"/>
      <c r="C2" s="205"/>
      <c r="D2" s="206"/>
      <c r="E2" s="206"/>
      <c r="F2" s="204"/>
      <c r="G2" s="204"/>
      <c r="H2" s="204"/>
      <c r="I2" s="207"/>
      <c r="J2" s="208"/>
    </row>
    <row r="3" spans="1:10" ht="30" customHeight="1" x14ac:dyDescent="0.25">
      <c r="A3" s="213" t="s">
        <v>253</v>
      </c>
      <c r="B3" s="214"/>
      <c r="C3" s="214"/>
      <c r="D3" s="214"/>
      <c r="E3" s="214"/>
      <c r="F3" s="214"/>
      <c r="G3" s="214"/>
      <c r="H3" s="214"/>
      <c r="I3" s="214"/>
      <c r="J3" s="215"/>
    </row>
    <row r="4" spans="1:10" ht="45" x14ac:dyDescent="0.25">
      <c r="A4" s="167" t="s">
        <v>39</v>
      </c>
      <c r="B4" s="168" t="s">
        <v>4</v>
      </c>
      <c r="C4" s="168" t="s">
        <v>5</v>
      </c>
      <c r="D4" s="168" t="s">
        <v>6</v>
      </c>
      <c r="E4" s="169" t="s">
        <v>8</v>
      </c>
      <c r="F4" s="168" t="s">
        <v>9</v>
      </c>
      <c r="G4" s="168" t="s">
        <v>244</v>
      </c>
      <c r="H4" s="168" t="s">
        <v>10</v>
      </c>
      <c r="I4" s="170" t="s">
        <v>11</v>
      </c>
      <c r="J4" s="171" t="s">
        <v>12</v>
      </c>
    </row>
    <row r="5" spans="1:10" x14ac:dyDescent="0.25">
      <c r="A5" s="216" t="s">
        <v>245</v>
      </c>
      <c r="B5" s="217"/>
      <c r="C5" s="217"/>
      <c r="D5" s="217"/>
      <c r="E5" s="217"/>
      <c r="F5" s="217"/>
      <c r="G5" s="217"/>
      <c r="H5" s="217"/>
      <c r="I5" s="217"/>
      <c r="J5" s="218"/>
    </row>
    <row r="6" spans="1:10" ht="30" x14ac:dyDescent="0.25">
      <c r="A6" s="14">
        <v>1</v>
      </c>
      <c r="B6" s="15" t="s">
        <v>13</v>
      </c>
      <c r="C6" s="16" t="s">
        <v>14</v>
      </c>
      <c r="D6" s="16" t="s">
        <v>15</v>
      </c>
      <c r="E6" s="17">
        <f>F6*2</f>
        <v>4316</v>
      </c>
      <c r="F6" s="17">
        <v>2158</v>
      </c>
      <c r="G6" s="17"/>
      <c r="H6" s="145" t="s">
        <v>214</v>
      </c>
      <c r="I6" s="17">
        <f>F6-G6</f>
        <v>2158</v>
      </c>
      <c r="J6" s="172"/>
    </row>
    <row r="7" spans="1:10" ht="30" x14ac:dyDescent="0.25">
      <c r="A7" s="18">
        <v>2</v>
      </c>
      <c r="B7" s="19" t="s">
        <v>16</v>
      </c>
      <c r="C7" s="16" t="s">
        <v>17</v>
      </c>
      <c r="D7" s="16" t="s">
        <v>15</v>
      </c>
      <c r="E7" s="17">
        <f t="shared" ref="E7:E17" si="0">F7*2</f>
        <v>2925.3</v>
      </c>
      <c r="F7" s="17">
        <v>1462.65</v>
      </c>
      <c r="G7" s="17"/>
      <c r="H7" s="145" t="s">
        <v>214</v>
      </c>
      <c r="I7" s="17">
        <f t="shared" ref="I7:I17" si="1">F7-G7</f>
        <v>1462.65</v>
      </c>
      <c r="J7" s="172"/>
    </row>
    <row r="8" spans="1:10" ht="30" x14ac:dyDescent="0.25">
      <c r="A8" s="18">
        <v>3</v>
      </c>
      <c r="B8" s="15" t="s">
        <v>18</v>
      </c>
      <c r="C8" s="16" t="s">
        <v>19</v>
      </c>
      <c r="D8" s="16" t="s">
        <v>15</v>
      </c>
      <c r="E8" s="17">
        <f t="shared" si="0"/>
        <v>6656</v>
      </c>
      <c r="F8" s="17">
        <v>3328</v>
      </c>
      <c r="G8" s="17"/>
      <c r="H8" s="145" t="s">
        <v>214</v>
      </c>
      <c r="I8" s="17">
        <f t="shared" si="1"/>
        <v>3328</v>
      </c>
      <c r="J8" s="172"/>
    </row>
    <row r="9" spans="1:10" ht="38.25" customHeight="1" x14ac:dyDescent="0.25">
      <c r="A9" s="14">
        <v>4</v>
      </c>
      <c r="B9" s="20" t="s">
        <v>20</v>
      </c>
      <c r="C9" s="16" t="s">
        <v>21</v>
      </c>
      <c r="D9" s="16" t="s">
        <v>15</v>
      </c>
      <c r="E9" s="17">
        <f t="shared" si="0"/>
        <v>10774.22</v>
      </c>
      <c r="F9" s="17">
        <v>5387.11</v>
      </c>
      <c r="G9" s="17">
        <v>57</v>
      </c>
      <c r="H9" s="145" t="s">
        <v>214</v>
      </c>
      <c r="I9" s="17">
        <f t="shared" si="1"/>
        <v>5330.11</v>
      </c>
      <c r="J9" s="172"/>
    </row>
    <row r="10" spans="1:10" ht="37.5" customHeight="1" x14ac:dyDescent="0.25">
      <c r="A10" s="18">
        <v>5</v>
      </c>
      <c r="B10" s="19" t="s">
        <v>22</v>
      </c>
      <c r="C10" s="16" t="s">
        <v>21</v>
      </c>
      <c r="D10" s="16" t="s">
        <v>15</v>
      </c>
      <c r="E10" s="17">
        <f t="shared" si="0"/>
        <v>8755.42</v>
      </c>
      <c r="F10" s="17">
        <v>4377.71</v>
      </c>
      <c r="G10" s="17"/>
      <c r="H10" s="145" t="s">
        <v>214</v>
      </c>
      <c r="I10" s="17">
        <f t="shared" si="1"/>
        <v>4377.71</v>
      </c>
      <c r="J10" s="172"/>
    </row>
    <row r="11" spans="1:10" ht="38.25" customHeight="1" x14ac:dyDescent="0.25">
      <c r="A11" s="18">
        <v>6</v>
      </c>
      <c r="B11" s="19" t="s">
        <v>23</v>
      </c>
      <c r="C11" s="16" t="s">
        <v>21</v>
      </c>
      <c r="D11" s="16" t="s">
        <v>15</v>
      </c>
      <c r="E11" s="17">
        <f t="shared" si="0"/>
        <v>8366.58</v>
      </c>
      <c r="F11" s="17">
        <v>4183.29</v>
      </c>
      <c r="G11" s="17"/>
      <c r="H11" s="145" t="s">
        <v>214</v>
      </c>
      <c r="I11" s="17">
        <f t="shared" si="1"/>
        <v>4183.29</v>
      </c>
      <c r="J11" s="172"/>
    </row>
    <row r="12" spans="1:10" ht="31.5" customHeight="1" x14ac:dyDescent="0.25">
      <c r="A12" s="14">
        <v>7</v>
      </c>
      <c r="B12" s="15" t="s">
        <v>24</v>
      </c>
      <c r="C12" s="16" t="s">
        <v>25</v>
      </c>
      <c r="D12" s="16" t="s">
        <v>15</v>
      </c>
      <c r="E12" s="17">
        <f t="shared" si="0"/>
        <v>5797.38</v>
      </c>
      <c r="F12" s="17">
        <v>2898.69</v>
      </c>
      <c r="G12" s="17"/>
      <c r="H12" s="145" t="s">
        <v>214</v>
      </c>
      <c r="I12" s="17">
        <f t="shared" si="1"/>
        <v>2898.69</v>
      </c>
      <c r="J12" s="172"/>
    </row>
    <row r="13" spans="1:10" ht="30" x14ac:dyDescent="0.25">
      <c r="A13" s="18">
        <v>8</v>
      </c>
      <c r="B13" s="19" t="s">
        <v>26</v>
      </c>
      <c r="C13" s="16" t="s">
        <v>27</v>
      </c>
      <c r="D13" s="16" t="s">
        <v>15</v>
      </c>
      <c r="E13" s="17">
        <f t="shared" si="0"/>
        <v>8366.58</v>
      </c>
      <c r="F13" s="17">
        <v>4183.29</v>
      </c>
      <c r="G13" s="17"/>
      <c r="H13" s="145" t="s">
        <v>214</v>
      </c>
      <c r="I13" s="17">
        <f t="shared" si="1"/>
        <v>4183.29</v>
      </c>
      <c r="J13" s="172"/>
    </row>
    <row r="14" spans="1:10" ht="34.5" customHeight="1" x14ac:dyDescent="0.25">
      <c r="A14" s="18">
        <v>9</v>
      </c>
      <c r="B14" s="19" t="s">
        <v>28</v>
      </c>
      <c r="C14" s="16" t="s">
        <v>29</v>
      </c>
      <c r="D14" s="16" t="s">
        <v>15</v>
      </c>
      <c r="E14" s="17">
        <f t="shared" si="0"/>
        <v>13021.72</v>
      </c>
      <c r="F14" s="17">
        <v>6510.86</v>
      </c>
      <c r="G14" s="17"/>
      <c r="H14" s="145" t="s">
        <v>214</v>
      </c>
      <c r="I14" s="17">
        <f t="shared" si="1"/>
        <v>6510.86</v>
      </c>
      <c r="J14" s="172"/>
    </row>
    <row r="15" spans="1:10" ht="32.25" customHeight="1" x14ac:dyDescent="0.25">
      <c r="A15" s="14">
        <v>10</v>
      </c>
      <c r="B15" s="20" t="s">
        <v>30</v>
      </c>
      <c r="C15" s="16" t="s">
        <v>31</v>
      </c>
      <c r="D15" s="16" t="s">
        <v>15</v>
      </c>
      <c r="E15" s="17">
        <f t="shared" si="0"/>
        <v>6878.98</v>
      </c>
      <c r="F15" s="17">
        <v>3439.49</v>
      </c>
      <c r="G15" s="17"/>
      <c r="H15" s="145" t="s">
        <v>214</v>
      </c>
      <c r="I15" s="17">
        <f t="shared" si="1"/>
        <v>3439.49</v>
      </c>
      <c r="J15" s="172"/>
    </row>
    <row r="16" spans="1:10" ht="32.25" customHeight="1" x14ac:dyDescent="0.25">
      <c r="A16" s="14">
        <v>11</v>
      </c>
      <c r="B16" s="20" t="s">
        <v>250</v>
      </c>
      <c r="C16" s="16" t="s">
        <v>138</v>
      </c>
      <c r="D16" s="16" t="s">
        <v>15</v>
      </c>
      <c r="E16" s="17">
        <v>8922.48</v>
      </c>
      <c r="F16" s="17">
        <v>4461.24</v>
      </c>
      <c r="G16" s="17"/>
      <c r="H16" s="145"/>
      <c r="I16" s="17">
        <f t="shared" si="1"/>
        <v>4461.24</v>
      </c>
      <c r="J16" s="172"/>
    </row>
    <row r="17" spans="1:10" ht="30" x14ac:dyDescent="0.25">
      <c r="A17" s="18">
        <v>12</v>
      </c>
      <c r="B17" s="19" t="s">
        <v>32</v>
      </c>
      <c r="C17" s="16" t="s">
        <v>33</v>
      </c>
      <c r="D17" s="16" t="s">
        <v>15</v>
      </c>
      <c r="E17" s="17">
        <f t="shared" si="0"/>
        <v>2751.6</v>
      </c>
      <c r="F17" s="17">
        <v>1375.8</v>
      </c>
      <c r="G17" s="17"/>
      <c r="H17" s="145" t="s">
        <v>214</v>
      </c>
      <c r="I17" s="17">
        <f t="shared" si="1"/>
        <v>1375.8</v>
      </c>
      <c r="J17" s="172"/>
    </row>
    <row r="18" spans="1:10" ht="30.75" customHeight="1" thickBot="1" x14ac:dyDescent="0.3">
      <c r="A18" s="21"/>
      <c r="B18" s="219" t="s">
        <v>34</v>
      </c>
      <c r="C18" s="219"/>
      <c r="D18" s="219"/>
      <c r="E18" s="22">
        <f>SUM(E6:E17)</f>
        <v>87532.26</v>
      </c>
      <c r="F18" s="22">
        <f t="shared" ref="F18:I18" si="2">SUM(F6:F17)</f>
        <v>43766.13</v>
      </c>
      <c r="G18" s="22">
        <f>G6+G7+G8+G9+G10+G11+G12+G13+G14+G15+G17</f>
        <v>57</v>
      </c>
      <c r="H18" s="22"/>
      <c r="I18" s="22">
        <f t="shared" si="2"/>
        <v>43709.13</v>
      </c>
      <c r="J18" s="3"/>
    </row>
    <row r="19" spans="1:10" x14ac:dyDescent="0.25">
      <c r="A19" s="173"/>
      <c r="B19" s="173"/>
      <c r="C19" s="173"/>
      <c r="D19" s="173"/>
      <c r="E19" s="173"/>
      <c r="F19" s="174"/>
      <c r="G19" s="174"/>
      <c r="H19" s="173"/>
      <c r="I19" s="175"/>
      <c r="J19" s="176"/>
    </row>
    <row r="20" spans="1:10" x14ac:dyDescent="0.25">
      <c r="A20" s="210" t="s">
        <v>35</v>
      </c>
      <c r="B20" s="210"/>
      <c r="C20" s="210"/>
      <c r="D20" s="177"/>
      <c r="E20" s="178"/>
      <c r="F20" s="210" t="s">
        <v>36</v>
      </c>
      <c r="G20" s="210"/>
      <c r="H20" s="210"/>
      <c r="I20" s="210"/>
      <c r="J20" s="210"/>
    </row>
    <row r="21" spans="1:10" x14ac:dyDescent="0.25">
      <c r="A21" s="166"/>
      <c r="B21" s="166"/>
      <c r="C21" s="166"/>
      <c r="D21" s="166"/>
      <c r="E21" s="179"/>
      <c r="F21" s="180"/>
      <c r="G21" s="180"/>
      <c r="H21" s="181"/>
      <c r="I21" s="182"/>
      <c r="J21" s="183"/>
    </row>
    <row r="22" spans="1:10" x14ac:dyDescent="0.25">
      <c r="A22" s="166"/>
      <c r="B22" s="209"/>
      <c r="C22" s="209"/>
      <c r="D22" s="166"/>
      <c r="E22" s="179"/>
      <c r="F22" s="181"/>
      <c r="G22" s="181"/>
      <c r="H22" s="209"/>
      <c r="I22" s="209"/>
      <c r="J22" s="209"/>
    </row>
    <row r="23" spans="1:10" x14ac:dyDescent="0.25">
      <c r="A23" s="210" t="s">
        <v>37</v>
      </c>
      <c r="B23" s="210"/>
      <c r="C23" s="210"/>
      <c r="D23" s="177"/>
      <c r="E23" s="165"/>
      <c r="F23" s="210" t="s">
        <v>38</v>
      </c>
      <c r="G23" s="210"/>
      <c r="H23" s="210"/>
      <c r="I23" s="210"/>
      <c r="J23" s="210"/>
    </row>
    <row r="24" spans="1:10" x14ac:dyDescent="0.25">
      <c r="A24" s="165"/>
      <c r="B24" s="165"/>
      <c r="C24" s="165"/>
      <c r="D24" s="177"/>
      <c r="E24" s="165"/>
      <c r="F24" s="165"/>
      <c r="G24" s="165"/>
      <c r="H24" s="165"/>
      <c r="I24" s="165"/>
      <c r="J24" s="165"/>
    </row>
    <row r="25" spans="1:10" x14ac:dyDescent="0.25">
      <c r="A25" s="165"/>
      <c r="B25" s="165"/>
      <c r="C25" s="165"/>
      <c r="D25" s="177"/>
      <c r="E25" s="165"/>
      <c r="F25" s="165"/>
      <c r="G25" s="165"/>
      <c r="H25" s="165"/>
      <c r="I25" s="165"/>
      <c r="J25" s="165"/>
    </row>
    <row r="26" spans="1:10" x14ac:dyDescent="0.25">
      <c r="A26" s="165"/>
      <c r="B26" s="165"/>
      <c r="C26" s="165"/>
      <c r="D26" s="177"/>
      <c r="E26" s="165"/>
      <c r="F26" s="165"/>
      <c r="G26" s="165"/>
      <c r="H26" s="165"/>
      <c r="I26" s="165"/>
      <c r="J26" s="165"/>
    </row>
    <row r="27" spans="1:10" ht="14.25" customHeight="1" x14ac:dyDescent="0.25">
      <c r="A27" s="173"/>
      <c r="B27" s="173"/>
      <c r="C27" s="173"/>
      <c r="D27" s="173"/>
      <c r="E27" s="173"/>
      <c r="F27" s="173"/>
      <c r="G27" s="173"/>
      <c r="H27" s="173"/>
      <c r="J27" s="173"/>
    </row>
    <row r="28" spans="1:10" x14ac:dyDescent="0.25">
      <c r="A28" s="220" t="s">
        <v>41</v>
      </c>
      <c r="B28" s="220"/>
      <c r="C28" s="220"/>
      <c r="D28" s="220"/>
      <c r="E28" s="220"/>
      <c r="F28" s="220"/>
      <c r="G28" s="220"/>
      <c r="H28" s="220"/>
      <c r="I28" s="220"/>
      <c r="J28" s="220"/>
    </row>
    <row r="29" spans="1:10" ht="26.25" customHeight="1" x14ac:dyDescent="0.25">
      <c r="A29" s="221" t="s">
        <v>60</v>
      </c>
      <c r="B29" s="222"/>
      <c r="C29" s="222"/>
      <c r="D29" s="222"/>
      <c r="E29" s="222"/>
      <c r="F29" s="222"/>
      <c r="G29" s="222"/>
      <c r="H29" s="222"/>
      <c r="I29" s="222"/>
      <c r="J29" s="222"/>
    </row>
    <row r="30" spans="1:10" ht="27" customHeight="1" thickBot="1" x14ac:dyDescent="0.3">
      <c r="A30" s="204"/>
      <c r="B30" s="227" t="s">
        <v>254</v>
      </c>
      <c r="C30" s="227"/>
      <c r="D30" s="227"/>
      <c r="E30" s="227"/>
      <c r="F30" s="227"/>
      <c r="G30" s="227"/>
      <c r="H30" s="227"/>
      <c r="I30" s="227"/>
      <c r="J30" s="227"/>
    </row>
    <row r="31" spans="1:10" ht="35.25" customHeight="1" thickBot="1" x14ac:dyDescent="0.3">
      <c r="A31" s="184" t="s">
        <v>40</v>
      </c>
      <c r="B31" s="185"/>
      <c r="C31" s="185" t="s">
        <v>5</v>
      </c>
      <c r="D31" s="185" t="s">
        <v>6</v>
      </c>
      <c r="E31" s="186" t="s">
        <v>8</v>
      </c>
      <c r="F31" s="185" t="s">
        <v>9</v>
      </c>
      <c r="G31" s="185"/>
      <c r="H31" s="185" t="s">
        <v>212</v>
      </c>
      <c r="I31" s="187" t="s">
        <v>11</v>
      </c>
      <c r="J31" s="188" t="s">
        <v>12</v>
      </c>
    </row>
    <row r="32" spans="1:10" x14ac:dyDescent="0.25">
      <c r="A32" s="189" t="s">
        <v>246</v>
      </c>
      <c r="B32" s="190"/>
      <c r="C32" s="191"/>
      <c r="D32" s="191"/>
      <c r="E32" s="192"/>
      <c r="F32" s="192"/>
      <c r="G32" s="192"/>
      <c r="H32" s="192"/>
      <c r="I32" s="193"/>
      <c r="J32" s="194"/>
    </row>
    <row r="33" spans="1:10" ht="30" x14ac:dyDescent="0.25">
      <c r="A33" s="38">
        <v>1</v>
      </c>
      <c r="B33" s="19" t="s">
        <v>43</v>
      </c>
      <c r="C33" s="16" t="s">
        <v>44</v>
      </c>
      <c r="D33" s="16" t="s">
        <v>15</v>
      </c>
      <c r="E33" s="17">
        <f>F33*2</f>
        <v>1248</v>
      </c>
      <c r="F33" s="17">
        <v>624</v>
      </c>
      <c r="G33" s="17"/>
      <c r="H33" s="33" t="s">
        <v>214</v>
      </c>
      <c r="I33" s="17">
        <f>F33-G33</f>
        <v>624</v>
      </c>
      <c r="J33" s="195" t="s">
        <v>45</v>
      </c>
    </row>
    <row r="34" spans="1:10" ht="30" x14ac:dyDescent="0.25">
      <c r="A34" s="39">
        <v>2</v>
      </c>
      <c r="B34" s="20" t="s">
        <v>46</v>
      </c>
      <c r="C34" s="16" t="s">
        <v>27</v>
      </c>
      <c r="D34" s="16" t="s">
        <v>15</v>
      </c>
      <c r="E34" s="17">
        <f t="shared" ref="E34:E41" si="3">F34*2</f>
        <v>9152</v>
      </c>
      <c r="F34" s="17">
        <v>4576</v>
      </c>
      <c r="G34" s="17"/>
      <c r="H34" s="33" t="s">
        <v>214</v>
      </c>
      <c r="I34" s="17">
        <f t="shared" ref="I34:I41" si="4">F34-G34</f>
        <v>4576</v>
      </c>
      <c r="J34" s="196"/>
    </row>
    <row r="35" spans="1:10" ht="30" x14ac:dyDescent="0.25">
      <c r="A35" s="38">
        <v>3</v>
      </c>
      <c r="B35" s="15" t="s">
        <v>47</v>
      </c>
      <c r="C35" s="34" t="s">
        <v>48</v>
      </c>
      <c r="D35" s="34" t="s">
        <v>15</v>
      </c>
      <c r="E35" s="17">
        <f t="shared" si="3"/>
        <v>3744</v>
      </c>
      <c r="F35" s="24">
        <v>1872</v>
      </c>
      <c r="G35" s="24"/>
      <c r="H35" s="33" t="s">
        <v>214</v>
      </c>
      <c r="I35" s="17">
        <f t="shared" si="4"/>
        <v>1872</v>
      </c>
      <c r="J35" s="196"/>
    </row>
    <row r="36" spans="1:10" ht="33.75" customHeight="1" x14ac:dyDescent="0.25">
      <c r="A36" s="38">
        <v>4</v>
      </c>
      <c r="B36" s="15" t="s">
        <v>49</v>
      </c>
      <c r="C36" s="16" t="s">
        <v>50</v>
      </c>
      <c r="D36" s="16" t="s">
        <v>15</v>
      </c>
      <c r="E36" s="17">
        <f t="shared" si="3"/>
        <v>2105.54</v>
      </c>
      <c r="F36" s="17">
        <v>1052.77</v>
      </c>
      <c r="G36" s="17"/>
      <c r="H36" s="33" t="s">
        <v>214</v>
      </c>
      <c r="I36" s="17">
        <f t="shared" si="4"/>
        <v>1052.77</v>
      </c>
      <c r="J36" s="196"/>
    </row>
    <row r="37" spans="1:10" ht="32.25" customHeight="1" x14ac:dyDescent="0.25">
      <c r="A37" s="39">
        <v>5</v>
      </c>
      <c r="B37" s="20" t="s">
        <v>51</v>
      </c>
      <c r="C37" s="16" t="s">
        <v>219</v>
      </c>
      <c r="D37" s="16" t="s">
        <v>15</v>
      </c>
      <c r="E37" s="17">
        <f t="shared" si="3"/>
        <v>3120</v>
      </c>
      <c r="F37" s="17">
        <v>1560</v>
      </c>
      <c r="G37" s="17"/>
      <c r="H37" s="33" t="s">
        <v>214</v>
      </c>
      <c r="I37" s="17">
        <f t="shared" si="4"/>
        <v>1560</v>
      </c>
      <c r="J37" s="196"/>
    </row>
    <row r="38" spans="1:10" ht="30" x14ac:dyDescent="0.25">
      <c r="A38" s="38">
        <v>6</v>
      </c>
      <c r="B38" s="20" t="s">
        <v>52</v>
      </c>
      <c r="C38" s="16" t="s">
        <v>58</v>
      </c>
      <c r="D38" s="16" t="s">
        <v>15</v>
      </c>
      <c r="E38" s="17">
        <f t="shared" si="3"/>
        <v>935.8</v>
      </c>
      <c r="F38" s="17">
        <v>467.9</v>
      </c>
      <c r="G38" s="17"/>
      <c r="H38" s="33" t="s">
        <v>214</v>
      </c>
      <c r="I38" s="17">
        <f t="shared" si="4"/>
        <v>467.9</v>
      </c>
      <c r="J38" s="196"/>
    </row>
    <row r="39" spans="1:10" ht="30" x14ac:dyDescent="0.25">
      <c r="A39" s="38">
        <v>7</v>
      </c>
      <c r="B39" s="15" t="s">
        <v>53</v>
      </c>
      <c r="C39" s="34" t="s">
        <v>27</v>
      </c>
      <c r="D39" s="34" t="s">
        <v>15</v>
      </c>
      <c r="E39" s="17">
        <f t="shared" si="3"/>
        <v>2704</v>
      </c>
      <c r="F39" s="24">
        <v>1352</v>
      </c>
      <c r="G39" s="24"/>
      <c r="H39" s="33" t="s">
        <v>214</v>
      </c>
      <c r="I39" s="17">
        <f t="shared" si="4"/>
        <v>1352</v>
      </c>
      <c r="J39" s="196"/>
    </row>
    <row r="40" spans="1:10" ht="34.5" customHeight="1" x14ac:dyDescent="0.25">
      <c r="A40" s="39">
        <v>8</v>
      </c>
      <c r="B40" s="19" t="s">
        <v>54</v>
      </c>
      <c r="C40" s="16" t="s">
        <v>59</v>
      </c>
      <c r="D40" s="16" t="s">
        <v>15</v>
      </c>
      <c r="E40" s="17">
        <f t="shared" si="3"/>
        <v>3509.8</v>
      </c>
      <c r="F40" s="17">
        <v>1754.9</v>
      </c>
      <c r="G40" s="17"/>
      <c r="H40" s="33" t="s">
        <v>214</v>
      </c>
      <c r="I40" s="17">
        <f t="shared" si="4"/>
        <v>1754.9</v>
      </c>
      <c r="J40" s="196"/>
    </row>
    <row r="41" spans="1:10" ht="30" x14ac:dyDescent="0.25">
      <c r="A41" s="38">
        <v>9</v>
      </c>
      <c r="B41" s="19" t="s">
        <v>55</v>
      </c>
      <c r="C41" s="16" t="s">
        <v>56</v>
      </c>
      <c r="D41" s="16" t="s">
        <v>15</v>
      </c>
      <c r="E41" s="17">
        <f t="shared" si="3"/>
        <v>2392</v>
      </c>
      <c r="F41" s="17">
        <v>1196</v>
      </c>
      <c r="G41" s="17"/>
      <c r="H41" s="33" t="s">
        <v>214</v>
      </c>
      <c r="I41" s="17">
        <f t="shared" si="4"/>
        <v>1196</v>
      </c>
      <c r="J41" s="197"/>
    </row>
    <row r="42" spans="1:10" ht="15.75" thickBot="1" x14ac:dyDescent="0.3">
      <c r="A42" s="198"/>
      <c r="B42" s="228" t="s">
        <v>34</v>
      </c>
      <c r="C42" s="229"/>
      <c r="D42" s="230"/>
      <c r="E42" s="36">
        <f>SUM(E33:E41)</f>
        <v>28911.14</v>
      </c>
      <c r="F42" s="36">
        <f>SUM(F33:F41)</f>
        <v>14455.57</v>
      </c>
      <c r="G42" s="36">
        <f>G33+G34+G35+G36+G37+G38+G39+G40+G41</f>
        <v>0</v>
      </c>
      <c r="H42" s="199"/>
      <c r="I42" s="36">
        <f>SUM(I33:I41)</f>
        <v>14455.57</v>
      </c>
      <c r="J42" s="200"/>
    </row>
    <row r="43" spans="1:10" x14ac:dyDescent="0.25">
      <c r="A43" s="173"/>
      <c r="B43" s="173"/>
      <c r="C43" s="173"/>
      <c r="D43" s="173"/>
      <c r="E43" s="173"/>
      <c r="F43" s="173"/>
      <c r="G43" s="173"/>
      <c r="H43" s="173"/>
      <c r="J43" s="173"/>
    </row>
    <row r="44" spans="1:10" x14ac:dyDescent="0.25">
      <c r="A44" s="173"/>
      <c r="B44" s="173"/>
      <c r="C44" s="173"/>
      <c r="D44" s="173"/>
      <c r="E44" s="173"/>
      <c r="F44" s="173"/>
      <c r="G44" s="173"/>
      <c r="H44" s="173"/>
      <c r="J44" s="173"/>
    </row>
    <row r="45" spans="1:10" x14ac:dyDescent="0.25">
      <c r="A45" s="173"/>
      <c r="B45" s="173"/>
      <c r="C45" s="173"/>
      <c r="D45" s="173"/>
      <c r="E45" s="173"/>
      <c r="F45" s="173"/>
      <c r="G45" s="173"/>
      <c r="H45" s="173"/>
      <c r="J45" s="173"/>
    </row>
    <row r="46" spans="1:10" x14ac:dyDescent="0.25">
      <c r="A46" s="224" t="s">
        <v>35</v>
      </c>
      <c r="B46" s="224"/>
      <c r="C46" s="173"/>
      <c r="D46" s="173"/>
      <c r="E46" s="224" t="s">
        <v>57</v>
      </c>
      <c r="F46" s="224"/>
      <c r="G46" s="224"/>
      <c r="H46" s="224"/>
      <c r="I46" s="224"/>
      <c r="J46" s="166"/>
    </row>
    <row r="47" spans="1:10" x14ac:dyDescent="0.25">
      <c r="A47" s="164"/>
      <c r="B47" s="164"/>
      <c r="C47" s="166"/>
      <c r="D47" s="166"/>
      <c r="E47" s="179"/>
      <c r="F47" s="41"/>
      <c r="G47" s="41"/>
      <c r="H47" s="41"/>
      <c r="I47" s="131"/>
      <c r="J47" s="183"/>
    </row>
    <row r="48" spans="1:10" x14ac:dyDescent="0.25">
      <c r="A48" s="225"/>
      <c r="B48" s="225"/>
      <c r="C48" s="166"/>
      <c r="D48" s="166"/>
      <c r="E48" s="179"/>
      <c r="F48" s="226"/>
      <c r="G48" s="226"/>
      <c r="H48" s="226"/>
      <c r="I48" s="226"/>
      <c r="J48" s="183"/>
    </row>
    <row r="49" spans="1:10" x14ac:dyDescent="0.25">
      <c r="A49" s="223" t="s">
        <v>37</v>
      </c>
      <c r="B49" s="223"/>
      <c r="C49" s="173"/>
      <c r="D49" s="173"/>
      <c r="E49" s="223" t="s">
        <v>38</v>
      </c>
      <c r="F49" s="223"/>
      <c r="G49" s="223"/>
      <c r="H49" s="223"/>
      <c r="I49" s="223"/>
      <c r="J49" s="166"/>
    </row>
    <row r="50" spans="1:10" x14ac:dyDescent="0.25">
      <c r="A50" s="173"/>
      <c r="B50" s="173"/>
      <c r="C50" s="173"/>
      <c r="D50" s="173"/>
      <c r="E50" s="173"/>
      <c r="F50" s="173"/>
      <c r="G50" s="173"/>
      <c r="H50" s="173"/>
      <c r="J50" s="173"/>
    </row>
  </sheetData>
  <mergeCells count="20">
    <mergeCell ref="A28:J28"/>
    <mergeCell ref="A29:J29"/>
    <mergeCell ref="E49:I49"/>
    <mergeCell ref="E46:I46"/>
    <mergeCell ref="A49:B49"/>
    <mergeCell ref="A46:B46"/>
    <mergeCell ref="A48:B48"/>
    <mergeCell ref="F48:I48"/>
    <mergeCell ref="B30:J30"/>
    <mergeCell ref="B42:D42"/>
    <mergeCell ref="B22:C22"/>
    <mergeCell ref="H22:J22"/>
    <mergeCell ref="A23:C23"/>
    <mergeCell ref="F23:J23"/>
    <mergeCell ref="A1:I1"/>
    <mergeCell ref="A3:J3"/>
    <mergeCell ref="A5:J5"/>
    <mergeCell ref="B18:D18"/>
    <mergeCell ref="A20:C20"/>
    <mergeCell ref="F20:J20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8" zoomScale="90" zoomScaleNormal="90" workbookViewId="0">
      <selection activeCell="K35" sqref="K35"/>
    </sheetView>
  </sheetViews>
  <sheetFormatPr baseColWidth="10" defaultRowHeight="15" x14ac:dyDescent="0.25"/>
  <cols>
    <col min="1" max="1" width="5.140625" customWidth="1"/>
    <col min="2" max="2" width="31" bestFit="1" customWidth="1"/>
    <col min="4" max="5" width="12" bestFit="1" customWidth="1"/>
    <col min="6" max="6" width="8.7109375" customWidth="1"/>
    <col min="7" max="7" width="12.140625" bestFit="1" customWidth="1"/>
    <col min="8" max="8" width="43" customWidth="1"/>
  </cols>
  <sheetData>
    <row r="1" spans="1:8" ht="26.25" x14ac:dyDescent="0.25">
      <c r="A1" s="234" t="s">
        <v>61</v>
      </c>
      <c r="B1" s="235"/>
      <c r="C1" s="235"/>
      <c r="D1" s="235"/>
      <c r="E1" s="235"/>
      <c r="F1" s="235"/>
      <c r="G1" s="235"/>
      <c r="H1" s="236"/>
    </row>
    <row r="2" spans="1:8" x14ac:dyDescent="0.25">
      <c r="A2" s="237" t="s">
        <v>62</v>
      </c>
      <c r="B2" s="220"/>
      <c r="C2" s="220"/>
      <c r="D2" s="220"/>
      <c r="E2" s="220"/>
      <c r="F2" s="220"/>
      <c r="G2" s="220"/>
      <c r="H2" s="238"/>
    </row>
    <row r="3" spans="1:8" ht="32.25" customHeight="1" x14ac:dyDescent="0.25">
      <c r="A3" s="239" t="s">
        <v>255</v>
      </c>
      <c r="B3" s="240"/>
      <c r="C3" s="240"/>
      <c r="D3" s="240"/>
      <c r="E3" s="240"/>
      <c r="F3" s="240"/>
      <c r="G3" s="240"/>
      <c r="H3" s="241"/>
    </row>
    <row r="4" spans="1:8" ht="22.5" x14ac:dyDescent="0.25">
      <c r="A4" s="242" t="s">
        <v>63</v>
      </c>
      <c r="B4" s="243"/>
      <c r="C4" s="42"/>
      <c r="D4" s="44" t="s">
        <v>8</v>
      </c>
      <c r="E4" s="45" t="s">
        <v>9</v>
      </c>
      <c r="F4" s="50" t="s">
        <v>10</v>
      </c>
      <c r="G4" s="45" t="s">
        <v>64</v>
      </c>
      <c r="H4" s="46" t="s">
        <v>12</v>
      </c>
    </row>
    <row r="5" spans="1:8" ht="27.75" customHeight="1" x14ac:dyDescent="0.25">
      <c r="A5" s="39">
        <v>1</v>
      </c>
      <c r="B5" s="15" t="s">
        <v>65</v>
      </c>
      <c r="C5" s="16" t="s">
        <v>66</v>
      </c>
      <c r="D5" s="60">
        <v>2600</v>
      </c>
      <c r="E5" s="60">
        <v>1300</v>
      </c>
      <c r="F5" s="144" t="s">
        <v>214</v>
      </c>
      <c r="G5" s="60">
        <f>E5</f>
        <v>1300</v>
      </c>
      <c r="H5" s="85"/>
    </row>
    <row r="6" spans="1:8" ht="31.5" customHeight="1" x14ac:dyDescent="0.25">
      <c r="A6" s="39">
        <f t="shared" ref="A6:A14" si="0">SUM(A5+1)</f>
        <v>2</v>
      </c>
      <c r="B6" s="19" t="s">
        <v>67</v>
      </c>
      <c r="C6" s="59" t="s">
        <v>66</v>
      </c>
      <c r="D6" s="60">
        <f t="shared" ref="D6:D35" si="1">E6*2</f>
        <v>12026.18</v>
      </c>
      <c r="E6" s="60">
        <v>6013.09</v>
      </c>
      <c r="F6" s="144" t="s">
        <v>214</v>
      </c>
      <c r="G6" s="60">
        <f t="shared" ref="G6:G35" si="2">E6</f>
        <v>6013.09</v>
      </c>
      <c r="H6" s="85"/>
    </row>
    <row r="7" spans="1:8" ht="29.25" customHeight="1" x14ac:dyDescent="0.25">
      <c r="A7" s="39">
        <f t="shared" si="0"/>
        <v>3</v>
      </c>
      <c r="B7" s="19" t="s">
        <v>213</v>
      </c>
      <c r="C7" s="16" t="s">
        <v>66</v>
      </c>
      <c r="D7" s="60">
        <f t="shared" si="1"/>
        <v>5573.7</v>
      </c>
      <c r="E7" s="60">
        <v>2786.85</v>
      </c>
      <c r="F7" s="144" t="s">
        <v>214</v>
      </c>
      <c r="G7" s="60">
        <f t="shared" si="2"/>
        <v>2786.85</v>
      </c>
      <c r="H7" s="85"/>
    </row>
    <row r="8" spans="1:8" ht="28.5" customHeight="1" x14ac:dyDescent="0.25">
      <c r="A8" s="39">
        <f t="shared" si="0"/>
        <v>4</v>
      </c>
      <c r="B8" s="132" t="s">
        <v>68</v>
      </c>
      <c r="C8" s="16" t="s">
        <v>66</v>
      </c>
      <c r="D8" s="60">
        <f t="shared" si="1"/>
        <v>12026.18</v>
      </c>
      <c r="E8" s="60">
        <v>6013.09</v>
      </c>
      <c r="F8" s="144" t="s">
        <v>214</v>
      </c>
      <c r="G8" s="60">
        <f t="shared" si="2"/>
        <v>6013.09</v>
      </c>
      <c r="H8" s="85"/>
    </row>
    <row r="9" spans="1:8" ht="30.75" customHeight="1" x14ac:dyDescent="0.25">
      <c r="A9" s="39">
        <f t="shared" si="0"/>
        <v>5</v>
      </c>
      <c r="B9" s="19"/>
      <c r="C9" s="16"/>
      <c r="D9" s="60"/>
      <c r="E9" s="60"/>
      <c r="F9" s="144" t="s">
        <v>214</v>
      </c>
      <c r="G9" s="60">
        <f t="shared" si="2"/>
        <v>0</v>
      </c>
      <c r="H9" s="85"/>
    </row>
    <row r="10" spans="1:8" ht="31.5" customHeight="1" x14ac:dyDescent="0.25">
      <c r="A10" s="39">
        <f t="shared" si="0"/>
        <v>6</v>
      </c>
      <c r="B10" s="15" t="s">
        <v>69</v>
      </c>
      <c r="C10" s="16" t="s">
        <v>66</v>
      </c>
      <c r="D10" s="60">
        <f t="shared" si="1"/>
        <v>3360.84</v>
      </c>
      <c r="E10" s="60">
        <v>1680.42</v>
      </c>
      <c r="F10" s="144" t="s">
        <v>214</v>
      </c>
      <c r="G10" s="60">
        <f t="shared" si="2"/>
        <v>1680.42</v>
      </c>
      <c r="H10" s="85"/>
    </row>
    <row r="11" spans="1:8" ht="30.75" customHeight="1" x14ac:dyDescent="0.25">
      <c r="A11" s="39">
        <f t="shared" si="0"/>
        <v>7</v>
      </c>
      <c r="B11" s="15" t="s">
        <v>70</v>
      </c>
      <c r="C11" s="16" t="s">
        <v>66</v>
      </c>
      <c r="D11" s="60">
        <f t="shared" si="1"/>
        <v>9823.18</v>
      </c>
      <c r="E11" s="60">
        <v>4911.59</v>
      </c>
      <c r="F11" s="144" t="s">
        <v>214</v>
      </c>
      <c r="G11" s="60">
        <f t="shared" si="2"/>
        <v>4911.59</v>
      </c>
      <c r="H11" s="85"/>
    </row>
    <row r="12" spans="1:8" ht="30" customHeight="1" x14ac:dyDescent="0.25">
      <c r="A12" s="39">
        <f t="shared" si="0"/>
        <v>8</v>
      </c>
      <c r="B12" s="15" t="s">
        <v>71</v>
      </c>
      <c r="C12" s="16" t="s">
        <v>66</v>
      </c>
      <c r="D12" s="60">
        <f t="shared" si="1"/>
        <v>12234.7</v>
      </c>
      <c r="E12" s="60">
        <v>6117.35</v>
      </c>
      <c r="F12" s="144" t="s">
        <v>214</v>
      </c>
      <c r="G12" s="60">
        <f t="shared" si="2"/>
        <v>6117.35</v>
      </c>
      <c r="H12" s="85"/>
    </row>
    <row r="13" spans="1:8" ht="31.5" customHeight="1" x14ac:dyDescent="0.25">
      <c r="A13" s="39">
        <f t="shared" si="0"/>
        <v>9</v>
      </c>
      <c r="B13" s="19" t="s">
        <v>72</v>
      </c>
      <c r="C13" s="59" t="s">
        <v>66</v>
      </c>
      <c r="D13" s="60">
        <f t="shared" si="1"/>
        <v>9173.1200000000008</v>
      </c>
      <c r="E13" s="60">
        <v>4586.5600000000004</v>
      </c>
      <c r="F13" s="144" t="s">
        <v>214</v>
      </c>
      <c r="G13" s="60">
        <f t="shared" si="2"/>
        <v>4586.5600000000004</v>
      </c>
      <c r="H13" s="85"/>
    </row>
    <row r="14" spans="1:8" ht="32.25" customHeight="1" x14ac:dyDescent="0.25">
      <c r="A14" s="39">
        <f t="shared" si="0"/>
        <v>10</v>
      </c>
      <c r="B14" s="15" t="s">
        <v>73</v>
      </c>
      <c r="C14" s="59" t="s">
        <v>66</v>
      </c>
      <c r="D14" s="60">
        <f t="shared" si="1"/>
        <v>3491.08</v>
      </c>
      <c r="E14" s="60">
        <v>1745.54</v>
      </c>
      <c r="F14" s="144" t="s">
        <v>214</v>
      </c>
      <c r="G14" s="60">
        <f t="shared" si="2"/>
        <v>1745.54</v>
      </c>
      <c r="H14" s="85"/>
    </row>
    <row r="15" spans="1:8" ht="30" customHeight="1" x14ac:dyDescent="0.25">
      <c r="A15" s="39">
        <f>SUM(A14+1)</f>
        <v>11</v>
      </c>
      <c r="B15" s="19" t="s">
        <v>74</v>
      </c>
      <c r="C15" s="59" t="s">
        <v>66</v>
      </c>
      <c r="D15" s="60">
        <f t="shared" si="1"/>
        <v>7680.38</v>
      </c>
      <c r="E15" s="60">
        <v>3840.19</v>
      </c>
      <c r="F15" s="144" t="s">
        <v>214</v>
      </c>
      <c r="G15" s="60">
        <f t="shared" si="2"/>
        <v>3840.19</v>
      </c>
      <c r="H15" s="47"/>
    </row>
    <row r="16" spans="1:8" ht="26.25" customHeight="1" x14ac:dyDescent="0.25">
      <c r="A16" s="39">
        <v>13</v>
      </c>
      <c r="B16" s="19" t="s">
        <v>75</v>
      </c>
      <c r="C16" s="59" t="s">
        <v>66</v>
      </c>
      <c r="D16" s="60">
        <f t="shared" si="1"/>
        <v>7222.92</v>
      </c>
      <c r="E16" s="60">
        <v>3611.46</v>
      </c>
      <c r="F16" s="144" t="s">
        <v>214</v>
      </c>
      <c r="G16" s="60">
        <f t="shared" si="2"/>
        <v>3611.46</v>
      </c>
      <c r="H16" s="47"/>
    </row>
    <row r="17" spans="1:8" ht="26.25" customHeight="1" x14ac:dyDescent="0.25">
      <c r="A17" s="39">
        <v>14</v>
      </c>
      <c r="B17" s="19" t="s">
        <v>76</v>
      </c>
      <c r="C17" s="59" t="s">
        <v>66</v>
      </c>
      <c r="D17" s="60">
        <f t="shared" si="1"/>
        <v>648.96</v>
      </c>
      <c r="E17" s="60">
        <v>324.48</v>
      </c>
      <c r="F17" s="144" t="s">
        <v>214</v>
      </c>
      <c r="G17" s="60">
        <f t="shared" si="2"/>
        <v>324.48</v>
      </c>
      <c r="H17" s="47"/>
    </row>
    <row r="18" spans="1:8" ht="27.75" customHeight="1" x14ac:dyDescent="0.25">
      <c r="A18" s="39">
        <v>15</v>
      </c>
      <c r="B18" s="19" t="s">
        <v>77</v>
      </c>
      <c r="C18" s="59" t="s">
        <v>66</v>
      </c>
      <c r="D18" s="60">
        <f t="shared" si="1"/>
        <v>1622.4</v>
      </c>
      <c r="E18" s="60">
        <v>811.2</v>
      </c>
      <c r="F18" s="144" t="s">
        <v>214</v>
      </c>
      <c r="G18" s="60">
        <f t="shared" si="2"/>
        <v>811.2</v>
      </c>
      <c r="H18" s="47"/>
    </row>
    <row r="19" spans="1:8" ht="27" customHeight="1" x14ac:dyDescent="0.25">
      <c r="A19" s="39">
        <v>16</v>
      </c>
      <c r="B19" s="19" t="s">
        <v>210</v>
      </c>
      <c r="C19" s="59" t="s">
        <v>66</v>
      </c>
      <c r="D19" s="60">
        <f t="shared" si="1"/>
        <v>8848.32</v>
      </c>
      <c r="E19" s="60">
        <v>4424.16</v>
      </c>
      <c r="F19" s="144" t="s">
        <v>214</v>
      </c>
      <c r="G19" s="60">
        <f t="shared" si="2"/>
        <v>4424.16</v>
      </c>
      <c r="H19" s="47"/>
    </row>
    <row r="20" spans="1:8" ht="27" customHeight="1" x14ac:dyDescent="0.25">
      <c r="A20" s="39">
        <v>17</v>
      </c>
      <c r="B20" s="19" t="s">
        <v>78</v>
      </c>
      <c r="C20" s="59" t="s">
        <v>66</v>
      </c>
      <c r="D20" s="60">
        <v>0</v>
      </c>
      <c r="E20" s="60">
        <v>0</v>
      </c>
      <c r="F20" s="144" t="s">
        <v>214</v>
      </c>
      <c r="G20" s="60">
        <f t="shared" si="2"/>
        <v>0</v>
      </c>
      <c r="H20" s="47"/>
    </row>
    <row r="21" spans="1:8" ht="25.5" customHeight="1" x14ac:dyDescent="0.25">
      <c r="A21" s="39">
        <v>18</v>
      </c>
      <c r="B21" s="19" t="s">
        <v>79</v>
      </c>
      <c r="C21" s="59" t="s">
        <v>66</v>
      </c>
      <c r="D21" s="60">
        <f t="shared" si="1"/>
        <v>7542.6</v>
      </c>
      <c r="E21" s="60">
        <v>3771.3</v>
      </c>
      <c r="F21" s="144" t="s">
        <v>214</v>
      </c>
      <c r="G21" s="60">
        <f t="shared" si="2"/>
        <v>3771.3</v>
      </c>
      <c r="H21" s="47"/>
    </row>
    <row r="22" spans="1:8" ht="26.25" customHeight="1" x14ac:dyDescent="0.25">
      <c r="A22" s="39">
        <v>19</v>
      </c>
      <c r="B22" s="19" t="s">
        <v>80</v>
      </c>
      <c r="C22" s="59" t="s">
        <v>66</v>
      </c>
      <c r="D22" s="60">
        <f t="shared" si="1"/>
        <v>4608.66</v>
      </c>
      <c r="E22" s="60">
        <v>2304.33</v>
      </c>
      <c r="F22" s="144" t="s">
        <v>214</v>
      </c>
      <c r="G22" s="60">
        <f t="shared" si="2"/>
        <v>2304.33</v>
      </c>
      <c r="H22" s="47"/>
    </row>
    <row r="23" spans="1:8" ht="27" customHeight="1" x14ac:dyDescent="0.25">
      <c r="A23" s="39">
        <v>20</v>
      </c>
      <c r="B23" s="19" t="s">
        <v>81</v>
      </c>
      <c r="C23" s="59" t="s">
        <v>66</v>
      </c>
      <c r="D23" s="60">
        <f t="shared" si="1"/>
        <v>6020.7</v>
      </c>
      <c r="E23" s="60">
        <v>3010.35</v>
      </c>
      <c r="F23" s="144" t="s">
        <v>214</v>
      </c>
      <c r="G23" s="60">
        <f t="shared" si="2"/>
        <v>3010.35</v>
      </c>
      <c r="H23" s="47"/>
    </row>
    <row r="24" spans="1:8" ht="25.5" customHeight="1" x14ac:dyDescent="0.25">
      <c r="A24" s="39">
        <v>21</v>
      </c>
      <c r="B24" s="19" t="s">
        <v>82</v>
      </c>
      <c r="C24" s="59" t="s">
        <v>66</v>
      </c>
      <c r="D24" s="60">
        <f t="shared" si="1"/>
        <v>6615.14</v>
      </c>
      <c r="E24" s="60">
        <v>3307.57</v>
      </c>
      <c r="F24" s="144" t="s">
        <v>214</v>
      </c>
      <c r="G24" s="60">
        <f t="shared" si="2"/>
        <v>3307.57</v>
      </c>
      <c r="H24" s="47"/>
    </row>
    <row r="25" spans="1:8" ht="24" customHeight="1" x14ac:dyDescent="0.25">
      <c r="A25" s="39">
        <v>22</v>
      </c>
      <c r="B25" s="19" t="s">
        <v>220</v>
      </c>
      <c r="C25" s="59" t="s">
        <v>66</v>
      </c>
      <c r="D25" s="60">
        <f t="shared" si="1"/>
        <v>7937.8</v>
      </c>
      <c r="E25" s="60">
        <v>3968.9</v>
      </c>
      <c r="F25" s="144" t="s">
        <v>214</v>
      </c>
      <c r="G25" s="60">
        <f t="shared" si="2"/>
        <v>3968.9</v>
      </c>
      <c r="H25" s="47"/>
    </row>
    <row r="26" spans="1:8" ht="26.25" customHeight="1" x14ac:dyDescent="0.25">
      <c r="A26" s="39">
        <v>23</v>
      </c>
      <c r="B26" s="19" t="s">
        <v>83</v>
      </c>
      <c r="C26" s="59" t="s">
        <v>66</v>
      </c>
      <c r="D26" s="60">
        <f t="shared" si="1"/>
        <v>2704</v>
      </c>
      <c r="E26" s="60">
        <v>1352</v>
      </c>
      <c r="F26" s="144" t="s">
        <v>214</v>
      </c>
      <c r="G26" s="60">
        <f t="shared" si="2"/>
        <v>1352</v>
      </c>
      <c r="H26" s="47"/>
    </row>
    <row r="27" spans="1:8" ht="25.5" customHeight="1" x14ac:dyDescent="0.25">
      <c r="A27" s="39">
        <v>24</v>
      </c>
      <c r="B27" s="19" t="s">
        <v>209</v>
      </c>
      <c r="C27" s="59" t="s">
        <v>66</v>
      </c>
      <c r="D27" s="60">
        <f t="shared" si="1"/>
        <v>8677.14</v>
      </c>
      <c r="E27" s="60">
        <v>4338.57</v>
      </c>
      <c r="F27" s="144" t="s">
        <v>214</v>
      </c>
      <c r="G27" s="60">
        <f t="shared" si="2"/>
        <v>4338.57</v>
      </c>
      <c r="H27" s="47"/>
    </row>
    <row r="28" spans="1:8" ht="27.75" customHeight="1" x14ac:dyDescent="0.25">
      <c r="A28" s="39">
        <v>25</v>
      </c>
      <c r="B28" s="19" t="s">
        <v>211</v>
      </c>
      <c r="C28" s="59" t="s">
        <v>66</v>
      </c>
      <c r="D28" s="60">
        <f t="shared" si="1"/>
        <v>6488.12</v>
      </c>
      <c r="E28" s="60">
        <v>3244.06</v>
      </c>
      <c r="F28" s="144" t="s">
        <v>214</v>
      </c>
      <c r="G28" s="60">
        <f t="shared" si="2"/>
        <v>3244.06</v>
      </c>
      <c r="H28" s="47"/>
    </row>
    <row r="29" spans="1:8" ht="27.75" customHeight="1" x14ac:dyDescent="0.25">
      <c r="A29" s="39">
        <v>26</v>
      </c>
      <c r="B29" s="19" t="s">
        <v>247</v>
      </c>
      <c r="C29" s="59" t="s">
        <v>66</v>
      </c>
      <c r="D29" s="60">
        <v>7680.8</v>
      </c>
      <c r="E29" s="60">
        <v>3840.4</v>
      </c>
      <c r="F29" s="144"/>
      <c r="G29" s="60">
        <f t="shared" si="2"/>
        <v>3840.4</v>
      </c>
      <c r="H29" s="47"/>
    </row>
    <row r="30" spans="1:8" ht="27.75" customHeight="1" x14ac:dyDescent="0.25">
      <c r="A30" s="39">
        <v>27</v>
      </c>
      <c r="B30" s="19" t="s">
        <v>248</v>
      </c>
      <c r="C30" s="59" t="s">
        <v>66</v>
      </c>
      <c r="D30" s="60">
        <v>8480.5</v>
      </c>
      <c r="E30" s="60">
        <v>4240.25</v>
      </c>
      <c r="F30" s="144"/>
      <c r="G30" s="60">
        <f t="shared" si="2"/>
        <v>4240.25</v>
      </c>
      <c r="H30" s="47"/>
    </row>
    <row r="31" spans="1:8" ht="27.75" customHeight="1" x14ac:dyDescent="0.25">
      <c r="A31" s="39">
        <v>28</v>
      </c>
      <c r="B31" s="19" t="s">
        <v>85</v>
      </c>
      <c r="C31" s="59" t="s">
        <v>66</v>
      </c>
      <c r="D31" s="60">
        <f t="shared" si="1"/>
        <v>5176.4399999999996</v>
      </c>
      <c r="E31" s="60">
        <v>2588.2199999999998</v>
      </c>
      <c r="F31" s="144" t="s">
        <v>214</v>
      </c>
      <c r="G31" s="60">
        <f t="shared" si="2"/>
        <v>2588.2199999999998</v>
      </c>
      <c r="H31" s="47"/>
    </row>
    <row r="32" spans="1:8" ht="25.5" customHeight="1" x14ac:dyDescent="0.25">
      <c r="A32" s="39">
        <v>29</v>
      </c>
      <c r="B32" s="19" t="s">
        <v>86</v>
      </c>
      <c r="C32" s="59" t="s">
        <v>66</v>
      </c>
      <c r="D32" s="60">
        <f t="shared" si="1"/>
        <v>6019.1</v>
      </c>
      <c r="E32" s="60">
        <v>3009.55</v>
      </c>
      <c r="F32" s="144" t="s">
        <v>214</v>
      </c>
      <c r="G32" s="60">
        <f t="shared" si="2"/>
        <v>3009.55</v>
      </c>
      <c r="H32" s="47"/>
    </row>
    <row r="33" spans="1:8" ht="26.25" customHeight="1" x14ac:dyDescent="0.25">
      <c r="A33" s="39">
        <v>30</v>
      </c>
      <c r="B33" s="19" t="s">
        <v>87</v>
      </c>
      <c r="C33" s="59" t="s">
        <v>66</v>
      </c>
      <c r="D33" s="60">
        <f t="shared" si="1"/>
        <v>6560.82</v>
      </c>
      <c r="E33" s="60">
        <v>3280.41</v>
      </c>
      <c r="F33" s="144" t="s">
        <v>214</v>
      </c>
      <c r="G33" s="60">
        <f t="shared" si="2"/>
        <v>3280.41</v>
      </c>
      <c r="H33" s="47"/>
    </row>
    <row r="34" spans="1:8" ht="24.75" customHeight="1" x14ac:dyDescent="0.25">
      <c r="A34" s="39">
        <v>31</v>
      </c>
      <c r="B34" s="19" t="s">
        <v>88</v>
      </c>
      <c r="C34" s="59" t="s">
        <v>66</v>
      </c>
      <c r="D34" s="60">
        <f t="shared" si="1"/>
        <v>3767.98</v>
      </c>
      <c r="E34" s="60">
        <v>1883.99</v>
      </c>
      <c r="F34" s="144" t="s">
        <v>214</v>
      </c>
      <c r="G34" s="60">
        <f t="shared" si="2"/>
        <v>1883.99</v>
      </c>
      <c r="H34" s="47"/>
    </row>
    <row r="35" spans="1:8" ht="24.75" customHeight="1" x14ac:dyDescent="0.25">
      <c r="A35" s="39">
        <v>32</v>
      </c>
      <c r="B35" s="19" t="s">
        <v>89</v>
      </c>
      <c r="C35" s="59" t="s">
        <v>66</v>
      </c>
      <c r="D35" s="60">
        <f t="shared" si="1"/>
        <v>10400</v>
      </c>
      <c r="E35" s="60">
        <v>5200</v>
      </c>
      <c r="F35" s="144" t="s">
        <v>214</v>
      </c>
      <c r="G35" s="60">
        <f t="shared" si="2"/>
        <v>5200</v>
      </c>
      <c r="H35" s="47"/>
    </row>
    <row r="36" spans="1:8" ht="25.5" customHeight="1" thickBot="1" x14ac:dyDescent="0.3">
      <c r="A36" s="35"/>
      <c r="B36" s="244"/>
      <c r="C36" s="245"/>
      <c r="D36" s="48">
        <f>SUM(D5:D26)</f>
        <v>131760.85999999999</v>
      </c>
      <c r="E36" s="48">
        <f>SUM(E5:E35)</f>
        <v>97505.88</v>
      </c>
      <c r="F36" s="48"/>
      <c r="G36" s="48">
        <f>SUM(G5:G35)</f>
        <v>97505.88</v>
      </c>
      <c r="H36" s="37"/>
    </row>
    <row r="38" spans="1:8" x14ac:dyDescent="0.25">
      <c r="A38" s="246" t="s">
        <v>35</v>
      </c>
      <c r="B38" s="246"/>
      <c r="C38" s="246"/>
      <c r="D38" s="25"/>
      <c r="E38" s="246" t="s">
        <v>57</v>
      </c>
      <c r="F38" s="246"/>
      <c r="G38" s="246"/>
      <c r="H38" s="246"/>
    </row>
    <row r="39" spans="1:8" x14ac:dyDescent="0.25">
      <c r="A39" s="26"/>
      <c r="B39" s="26"/>
      <c r="C39" s="26"/>
      <c r="D39" s="25"/>
      <c r="E39" s="27"/>
      <c r="F39" s="27"/>
      <c r="G39" s="28"/>
      <c r="H39" s="29"/>
    </row>
    <row r="40" spans="1:8" x14ac:dyDescent="0.25">
      <c r="A40" s="30"/>
      <c r="B40" s="30"/>
      <c r="C40" s="30"/>
      <c r="D40" s="25"/>
      <c r="E40" s="231"/>
      <c r="F40" s="231"/>
      <c r="G40" s="231"/>
      <c r="H40" s="29"/>
    </row>
    <row r="41" spans="1:8" x14ac:dyDescent="0.25">
      <c r="A41" s="232" t="s">
        <v>84</v>
      </c>
      <c r="B41" s="232"/>
      <c r="C41" s="232"/>
      <c r="D41" s="26"/>
      <c r="E41" s="233" t="s">
        <v>38</v>
      </c>
      <c r="F41" s="233"/>
      <c r="G41" s="233"/>
      <c r="H41" s="233"/>
    </row>
    <row r="44" spans="1:8" x14ac:dyDescent="0.25">
      <c r="A44" s="51"/>
      <c r="H44" s="51"/>
    </row>
    <row r="45" spans="1:8" x14ac:dyDescent="0.25">
      <c r="A45" s="51"/>
      <c r="F45" s="58"/>
      <c r="H45" s="51"/>
    </row>
  </sheetData>
  <mergeCells count="10">
    <mergeCell ref="E40:G40"/>
    <mergeCell ref="A41:C41"/>
    <mergeCell ref="E41:H41"/>
    <mergeCell ref="A1:H1"/>
    <mergeCell ref="A2:H2"/>
    <mergeCell ref="A3:H3"/>
    <mergeCell ref="A4:B4"/>
    <mergeCell ref="B36:C36"/>
    <mergeCell ref="A38:C38"/>
    <mergeCell ref="E38:H38"/>
  </mergeCells>
  <pageMargins left="0.25" right="0.25" top="0.75" bottom="0.75" header="0.3" footer="0.3"/>
  <pageSetup scale="9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opLeftCell="A22" zoomScale="90" zoomScaleNormal="90" workbookViewId="0">
      <selection sqref="A1:J44"/>
    </sheetView>
  </sheetViews>
  <sheetFormatPr baseColWidth="10" defaultRowHeight="15" x14ac:dyDescent="0.25"/>
  <cols>
    <col min="1" max="1" width="4" customWidth="1"/>
    <col min="2" max="2" width="27.5703125" bestFit="1" customWidth="1"/>
    <col min="3" max="3" width="16.5703125" customWidth="1"/>
    <col min="4" max="4" width="12.85546875" customWidth="1"/>
    <col min="8" max="8" width="8.7109375" customWidth="1"/>
    <col min="10" max="10" width="34" customWidth="1"/>
  </cols>
  <sheetData>
    <row r="1" spans="1:10" ht="18" x14ac:dyDescent="0.25">
      <c r="A1" s="247" t="s">
        <v>41</v>
      </c>
      <c r="B1" s="248"/>
      <c r="C1" s="248"/>
      <c r="D1" s="248"/>
      <c r="E1" s="248"/>
      <c r="F1" s="248"/>
      <c r="G1" s="248"/>
      <c r="H1" s="248"/>
      <c r="I1" s="248"/>
      <c r="J1" s="249"/>
    </row>
    <row r="2" spans="1:10" ht="18" x14ac:dyDescent="0.25">
      <c r="A2" s="250" t="s">
        <v>221</v>
      </c>
      <c r="B2" s="251"/>
      <c r="C2" s="251"/>
      <c r="D2" s="251"/>
      <c r="E2" s="251"/>
      <c r="F2" s="251"/>
      <c r="G2" s="251"/>
      <c r="H2" s="251"/>
      <c r="I2" s="251"/>
      <c r="J2" s="252"/>
    </row>
    <row r="3" spans="1:10" ht="33.75" customHeight="1" x14ac:dyDescent="0.25">
      <c r="A3" s="253" t="s">
        <v>256</v>
      </c>
      <c r="B3" s="254"/>
      <c r="C3" s="254"/>
      <c r="D3" s="254"/>
      <c r="E3" s="254"/>
      <c r="F3" s="254"/>
      <c r="G3" s="254"/>
      <c r="H3" s="254"/>
      <c r="I3" s="254"/>
      <c r="J3" s="255"/>
    </row>
    <row r="4" spans="1:10" ht="22.5" x14ac:dyDescent="0.25">
      <c r="A4" s="49" t="s">
        <v>40</v>
      </c>
      <c r="B4" s="50" t="s">
        <v>4</v>
      </c>
      <c r="C4" s="50" t="s">
        <v>5</v>
      </c>
      <c r="D4" s="50" t="s">
        <v>6</v>
      </c>
      <c r="E4" s="50" t="s">
        <v>7</v>
      </c>
      <c r="F4" s="50" t="s">
        <v>90</v>
      </c>
      <c r="G4" s="50" t="s">
        <v>249</v>
      </c>
      <c r="H4" s="50" t="s">
        <v>10</v>
      </c>
      <c r="I4" s="50" t="s">
        <v>11</v>
      </c>
      <c r="J4" s="46" t="s">
        <v>12</v>
      </c>
    </row>
    <row r="5" spans="1:10" x14ac:dyDescent="0.25">
      <c r="A5" s="257" t="s">
        <v>91</v>
      </c>
      <c r="B5" s="258"/>
      <c r="C5" s="258"/>
      <c r="D5" s="258"/>
      <c r="E5" s="258"/>
      <c r="F5" s="258"/>
      <c r="G5" s="258"/>
      <c r="H5" s="258"/>
      <c r="I5" s="258"/>
      <c r="J5" s="259"/>
    </row>
    <row r="6" spans="1:10" ht="33.75" customHeight="1" x14ac:dyDescent="0.25">
      <c r="A6" s="84">
        <v>1</v>
      </c>
      <c r="B6" s="13" t="s">
        <v>92</v>
      </c>
      <c r="C6" s="11" t="s">
        <v>93</v>
      </c>
      <c r="D6" s="84" t="s">
        <v>133</v>
      </c>
      <c r="E6" s="12">
        <f>F6*2</f>
        <v>7018.5</v>
      </c>
      <c r="F6" s="12">
        <v>3509.25</v>
      </c>
      <c r="G6" s="12"/>
      <c r="H6" s="145" t="s">
        <v>214</v>
      </c>
      <c r="I6" s="12">
        <f>F6</f>
        <v>3509.25</v>
      </c>
      <c r="J6" s="40"/>
    </row>
    <row r="7" spans="1:10" ht="30" customHeight="1" x14ac:dyDescent="0.25">
      <c r="A7" s="84">
        <v>2</v>
      </c>
      <c r="B7" s="13" t="s">
        <v>94</v>
      </c>
      <c r="C7" s="156" t="s">
        <v>95</v>
      </c>
      <c r="D7" s="84" t="s">
        <v>133</v>
      </c>
      <c r="E7" s="12">
        <f t="shared" ref="E7:E32" si="0">F7*2</f>
        <v>3120</v>
      </c>
      <c r="F7" s="12">
        <v>1560</v>
      </c>
      <c r="G7" s="12"/>
      <c r="H7" s="145" t="s">
        <v>214</v>
      </c>
      <c r="I7" s="12">
        <f t="shared" ref="I7:I32" si="1">F7</f>
        <v>1560</v>
      </c>
      <c r="J7" s="40"/>
    </row>
    <row r="8" spans="1:10" ht="30" customHeight="1" x14ac:dyDescent="0.25">
      <c r="A8" s="84">
        <v>3</v>
      </c>
      <c r="B8" s="13" t="s">
        <v>96</v>
      </c>
      <c r="C8" s="156" t="s">
        <v>222</v>
      </c>
      <c r="D8" s="84" t="s">
        <v>133</v>
      </c>
      <c r="E8" s="12">
        <f t="shared" si="0"/>
        <v>3509.26</v>
      </c>
      <c r="F8" s="12">
        <v>1754.63</v>
      </c>
      <c r="G8" s="12"/>
      <c r="H8" s="145" t="s">
        <v>214</v>
      </c>
      <c r="I8" s="12">
        <f t="shared" si="1"/>
        <v>1754.63</v>
      </c>
      <c r="J8" s="40"/>
    </row>
    <row r="9" spans="1:10" ht="25.5" x14ac:dyDescent="0.25">
      <c r="A9" s="84">
        <v>4</v>
      </c>
      <c r="B9" s="13" t="s">
        <v>97</v>
      </c>
      <c r="C9" s="11" t="s">
        <v>98</v>
      </c>
      <c r="D9" s="84" t="s">
        <v>133</v>
      </c>
      <c r="E9" s="12">
        <f t="shared" si="0"/>
        <v>3743.2</v>
      </c>
      <c r="F9" s="12">
        <v>1871.6</v>
      </c>
      <c r="G9" s="12"/>
      <c r="H9" s="145" t="s">
        <v>214</v>
      </c>
      <c r="I9" s="12">
        <f t="shared" si="1"/>
        <v>1871.6</v>
      </c>
      <c r="J9" s="40"/>
    </row>
    <row r="10" spans="1:10" ht="28.5" customHeight="1" x14ac:dyDescent="0.25">
      <c r="A10" s="84">
        <v>5</v>
      </c>
      <c r="B10" s="13" t="s">
        <v>99</v>
      </c>
      <c r="C10" s="11" t="s">
        <v>100</v>
      </c>
      <c r="D10" s="84" t="s">
        <v>133</v>
      </c>
      <c r="E10" s="12">
        <f t="shared" si="0"/>
        <v>2339.5</v>
      </c>
      <c r="F10" s="12">
        <v>1169.75</v>
      </c>
      <c r="G10" s="12"/>
      <c r="H10" s="145" t="s">
        <v>214</v>
      </c>
      <c r="I10" s="12">
        <f t="shared" si="1"/>
        <v>1169.75</v>
      </c>
      <c r="J10" s="40"/>
    </row>
    <row r="11" spans="1:10" ht="28.5" customHeight="1" x14ac:dyDescent="0.25">
      <c r="A11" s="84">
        <v>6</v>
      </c>
      <c r="B11" s="13" t="s">
        <v>101</v>
      </c>
      <c r="C11" s="11" t="s">
        <v>102</v>
      </c>
      <c r="D11" s="84" t="s">
        <v>133</v>
      </c>
      <c r="E11" s="12">
        <f t="shared" si="0"/>
        <v>1638.68</v>
      </c>
      <c r="F11" s="12">
        <v>819.34</v>
      </c>
      <c r="G11" s="12"/>
      <c r="H11" s="145" t="s">
        <v>214</v>
      </c>
      <c r="I11" s="12">
        <f t="shared" si="1"/>
        <v>819.34</v>
      </c>
      <c r="J11" s="40"/>
    </row>
    <row r="12" spans="1:10" ht="27" customHeight="1" x14ac:dyDescent="0.25">
      <c r="A12" s="84">
        <v>7</v>
      </c>
      <c r="B12" s="10" t="s">
        <v>103</v>
      </c>
      <c r="C12" s="31" t="s">
        <v>104</v>
      </c>
      <c r="D12" s="84" t="s">
        <v>133</v>
      </c>
      <c r="E12" s="12">
        <f t="shared" si="0"/>
        <v>5200</v>
      </c>
      <c r="F12" s="32">
        <v>2600</v>
      </c>
      <c r="G12" s="32"/>
      <c r="H12" s="145" t="s">
        <v>214</v>
      </c>
      <c r="I12" s="12">
        <f t="shared" si="1"/>
        <v>2600</v>
      </c>
      <c r="J12" s="40"/>
    </row>
    <row r="13" spans="1:10" ht="25.5" x14ac:dyDescent="0.25">
      <c r="A13" s="84">
        <v>8</v>
      </c>
      <c r="B13" s="10" t="s">
        <v>105</v>
      </c>
      <c r="C13" s="31" t="s">
        <v>106</v>
      </c>
      <c r="D13" s="84" t="s">
        <v>133</v>
      </c>
      <c r="E13" s="12">
        <f t="shared" si="0"/>
        <v>4160</v>
      </c>
      <c r="F13" s="32">
        <v>2080</v>
      </c>
      <c r="G13" s="32"/>
      <c r="H13" s="145" t="s">
        <v>214</v>
      </c>
      <c r="I13" s="32">
        <f t="shared" si="1"/>
        <v>2080</v>
      </c>
      <c r="J13" s="40"/>
    </row>
    <row r="14" spans="1:10" ht="28.5" customHeight="1" x14ac:dyDescent="0.25">
      <c r="A14" s="84">
        <v>9</v>
      </c>
      <c r="B14" s="10" t="s">
        <v>107</v>
      </c>
      <c r="C14" s="157" t="s">
        <v>108</v>
      </c>
      <c r="D14" s="84" t="s">
        <v>133</v>
      </c>
      <c r="E14" s="12">
        <f t="shared" si="0"/>
        <v>3144.96</v>
      </c>
      <c r="F14" s="32">
        <v>1572.48</v>
      </c>
      <c r="G14" s="32"/>
      <c r="H14" s="145" t="s">
        <v>214</v>
      </c>
      <c r="I14" s="32">
        <f t="shared" si="1"/>
        <v>1572.48</v>
      </c>
      <c r="J14" s="40"/>
    </row>
    <row r="15" spans="1:10" ht="25.5" x14ac:dyDescent="0.25">
      <c r="A15" s="84">
        <v>10</v>
      </c>
      <c r="B15" s="10" t="s">
        <v>109</v>
      </c>
      <c r="C15" s="31" t="s">
        <v>110</v>
      </c>
      <c r="D15" s="84" t="s">
        <v>133</v>
      </c>
      <c r="E15" s="12">
        <f t="shared" si="0"/>
        <v>6240</v>
      </c>
      <c r="F15" s="32">
        <v>3120</v>
      </c>
      <c r="G15" s="32"/>
      <c r="H15" s="145" t="s">
        <v>214</v>
      </c>
      <c r="I15" s="32">
        <f t="shared" si="1"/>
        <v>3120</v>
      </c>
      <c r="J15" s="40"/>
    </row>
    <row r="16" spans="1:10" ht="25.5" x14ac:dyDescent="0.25">
      <c r="A16" s="84">
        <v>11</v>
      </c>
      <c r="B16" s="10" t="s">
        <v>111</v>
      </c>
      <c r="C16" s="31" t="s">
        <v>112</v>
      </c>
      <c r="D16" s="84" t="s">
        <v>133</v>
      </c>
      <c r="E16" s="12">
        <f t="shared" si="0"/>
        <v>1456</v>
      </c>
      <c r="F16" s="32">
        <v>728</v>
      </c>
      <c r="G16" s="32"/>
      <c r="H16" s="145" t="s">
        <v>214</v>
      </c>
      <c r="I16" s="32">
        <f t="shared" si="1"/>
        <v>728</v>
      </c>
      <c r="J16" s="40"/>
    </row>
    <row r="17" spans="1:10" ht="29.25" customHeight="1" x14ac:dyDescent="0.25">
      <c r="A17" s="84">
        <v>12</v>
      </c>
      <c r="B17" s="10" t="s">
        <v>113</v>
      </c>
      <c r="C17" s="31" t="s">
        <v>27</v>
      </c>
      <c r="D17" s="84" t="s">
        <v>133</v>
      </c>
      <c r="E17" s="12">
        <f t="shared" si="0"/>
        <v>5640.96</v>
      </c>
      <c r="F17" s="32">
        <v>2820.48</v>
      </c>
      <c r="G17" s="32"/>
      <c r="H17" s="145" t="s">
        <v>214</v>
      </c>
      <c r="I17" s="32">
        <f t="shared" si="1"/>
        <v>2820.48</v>
      </c>
      <c r="J17" s="40"/>
    </row>
    <row r="18" spans="1:10" ht="28.5" customHeight="1" x14ac:dyDescent="0.25">
      <c r="A18" s="84">
        <v>13</v>
      </c>
      <c r="B18" s="10" t="s">
        <v>114</v>
      </c>
      <c r="C18" s="31" t="s">
        <v>27</v>
      </c>
      <c r="D18" s="84" t="s">
        <v>133</v>
      </c>
      <c r="E18" s="12">
        <f t="shared" si="0"/>
        <v>6240</v>
      </c>
      <c r="F18" s="32">
        <v>3120</v>
      </c>
      <c r="G18" s="32"/>
      <c r="H18" s="145" t="s">
        <v>214</v>
      </c>
      <c r="I18" s="32">
        <f t="shared" si="1"/>
        <v>3120</v>
      </c>
      <c r="J18" s="40"/>
    </row>
    <row r="19" spans="1:10" ht="26.25" customHeight="1" x14ac:dyDescent="0.25">
      <c r="A19" s="84">
        <v>14</v>
      </c>
      <c r="B19" s="10" t="s">
        <v>115</v>
      </c>
      <c r="C19" s="158" t="s">
        <v>223</v>
      </c>
      <c r="D19" s="84" t="s">
        <v>133</v>
      </c>
      <c r="E19" s="12">
        <f t="shared" si="0"/>
        <v>6240</v>
      </c>
      <c r="F19" s="32">
        <v>3120</v>
      </c>
      <c r="G19" s="32"/>
      <c r="H19" s="145" t="s">
        <v>214</v>
      </c>
      <c r="I19" s="32">
        <f t="shared" si="1"/>
        <v>3120</v>
      </c>
      <c r="J19" s="1"/>
    </row>
    <row r="20" spans="1:10" ht="25.5" x14ac:dyDescent="0.25">
      <c r="A20" s="84">
        <v>15</v>
      </c>
      <c r="B20" s="10" t="s">
        <v>116</v>
      </c>
      <c r="C20" s="31" t="s">
        <v>117</v>
      </c>
      <c r="D20" s="84" t="s">
        <v>133</v>
      </c>
      <c r="E20" s="12">
        <f t="shared" si="0"/>
        <v>5640.96</v>
      </c>
      <c r="F20" s="32">
        <v>2820.48</v>
      </c>
      <c r="G20" s="32"/>
      <c r="H20" s="145" t="s">
        <v>216</v>
      </c>
      <c r="I20" s="32">
        <f t="shared" si="1"/>
        <v>2820.48</v>
      </c>
      <c r="J20" s="1"/>
    </row>
    <row r="21" spans="1:10" ht="25.5" x14ac:dyDescent="0.25">
      <c r="A21" s="84">
        <v>16</v>
      </c>
      <c r="B21" s="10" t="s">
        <v>118</v>
      </c>
      <c r="C21" s="31" t="s">
        <v>119</v>
      </c>
      <c r="D21" s="84" t="s">
        <v>133</v>
      </c>
      <c r="E21" s="12">
        <f t="shared" si="0"/>
        <v>9630.56</v>
      </c>
      <c r="F21" s="32">
        <v>4815.28</v>
      </c>
      <c r="G21" s="32">
        <v>52</v>
      </c>
      <c r="H21" s="145" t="s">
        <v>214</v>
      </c>
      <c r="I21" s="32">
        <f>F21-G21</f>
        <v>4763.28</v>
      </c>
      <c r="J21" s="1"/>
    </row>
    <row r="22" spans="1:10" ht="26.25" customHeight="1" x14ac:dyDescent="0.25">
      <c r="A22" s="84">
        <v>17</v>
      </c>
      <c r="B22" s="10"/>
      <c r="C22" s="31"/>
      <c r="D22" s="84"/>
      <c r="E22" s="12"/>
      <c r="F22" s="32"/>
      <c r="G22" s="32"/>
      <c r="H22" s="145" t="s">
        <v>214</v>
      </c>
      <c r="I22" s="32">
        <f t="shared" si="1"/>
        <v>0</v>
      </c>
      <c r="J22" s="1"/>
    </row>
    <row r="23" spans="1:10" ht="25.5" x14ac:dyDescent="0.25">
      <c r="A23" s="84">
        <v>18</v>
      </c>
      <c r="B23" s="10" t="s">
        <v>120</v>
      </c>
      <c r="C23" s="31" t="s">
        <v>121</v>
      </c>
      <c r="D23" s="84" t="s">
        <v>133</v>
      </c>
      <c r="E23" s="12">
        <f t="shared" si="0"/>
        <v>4160</v>
      </c>
      <c r="F23" s="32">
        <v>2080</v>
      </c>
      <c r="G23" s="32"/>
      <c r="H23" s="145" t="s">
        <v>214</v>
      </c>
      <c r="I23" s="32">
        <f t="shared" si="1"/>
        <v>2080</v>
      </c>
      <c r="J23" s="1"/>
    </row>
    <row r="24" spans="1:10" ht="27" customHeight="1" x14ac:dyDescent="0.25">
      <c r="A24" s="84">
        <v>19</v>
      </c>
      <c r="B24" s="10" t="s">
        <v>122</v>
      </c>
      <c r="C24" s="31" t="s">
        <v>123</v>
      </c>
      <c r="D24" s="84" t="s">
        <v>133</v>
      </c>
      <c r="E24" s="12">
        <f t="shared" si="0"/>
        <v>7280</v>
      </c>
      <c r="F24" s="32">
        <v>3640</v>
      </c>
      <c r="G24" s="32"/>
      <c r="H24" s="145" t="s">
        <v>214</v>
      </c>
      <c r="I24" s="32">
        <f t="shared" si="1"/>
        <v>3640</v>
      </c>
      <c r="J24" s="1"/>
    </row>
    <row r="25" spans="1:10" ht="25.5" x14ac:dyDescent="0.25">
      <c r="A25" s="84">
        <v>20</v>
      </c>
      <c r="B25" s="10" t="s">
        <v>124</v>
      </c>
      <c r="C25" s="31" t="s">
        <v>125</v>
      </c>
      <c r="D25" s="84" t="s">
        <v>133</v>
      </c>
      <c r="E25" s="12">
        <f t="shared" si="0"/>
        <v>4160</v>
      </c>
      <c r="F25" s="32">
        <v>2080</v>
      </c>
      <c r="G25" s="32"/>
      <c r="H25" s="145" t="s">
        <v>214</v>
      </c>
      <c r="I25" s="32">
        <f t="shared" si="1"/>
        <v>2080</v>
      </c>
      <c r="J25" s="1"/>
    </row>
    <row r="26" spans="1:10" ht="25.5" x14ac:dyDescent="0.25">
      <c r="A26" s="84">
        <v>21</v>
      </c>
      <c r="B26" s="10" t="s">
        <v>126</v>
      </c>
      <c r="C26" s="31" t="s">
        <v>224</v>
      </c>
      <c r="D26" s="84" t="s">
        <v>133</v>
      </c>
      <c r="E26" s="12">
        <f t="shared" si="0"/>
        <v>7155.2</v>
      </c>
      <c r="F26" s="32">
        <v>3577.6</v>
      </c>
      <c r="G26" s="32"/>
      <c r="H26" s="145" t="s">
        <v>214</v>
      </c>
      <c r="I26" s="32">
        <f t="shared" si="1"/>
        <v>3577.6</v>
      </c>
      <c r="J26" s="1"/>
    </row>
    <row r="27" spans="1:10" ht="24.75" customHeight="1" x14ac:dyDescent="0.25">
      <c r="A27" s="84">
        <v>22</v>
      </c>
      <c r="B27" s="10" t="s">
        <v>127</v>
      </c>
      <c r="C27" s="31" t="s">
        <v>128</v>
      </c>
      <c r="D27" s="84" t="s">
        <v>133</v>
      </c>
      <c r="E27" s="12">
        <f t="shared" si="0"/>
        <v>6240</v>
      </c>
      <c r="F27" s="32">
        <v>3120</v>
      </c>
      <c r="G27" s="32"/>
      <c r="H27" s="145" t="s">
        <v>214</v>
      </c>
      <c r="I27" s="32">
        <f t="shared" si="1"/>
        <v>3120</v>
      </c>
      <c r="J27" s="1"/>
    </row>
    <row r="28" spans="1:10" ht="24" x14ac:dyDescent="0.25">
      <c r="A28" s="84">
        <v>23</v>
      </c>
      <c r="B28" s="10" t="s">
        <v>129</v>
      </c>
      <c r="C28" s="157" t="s">
        <v>130</v>
      </c>
      <c r="D28" s="84" t="s">
        <v>133</v>
      </c>
      <c r="E28" s="12">
        <f t="shared" si="0"/>
        <v>6240</v>
      </c>
      <c r="F28" s="32">
        <v>3120</v>
      </c>
      <c r="G28" s="32"/>
      <c r="H28" s="145" t="s">
        <v>214</v>
      </c>
      <c r="I28" s="32">
        <f t="shared" si="1"/>
        <v>3120</v>
      </c>
      <c r="J28" s="40"/>
    </row>
    <row r="29" spans="1:10" ht="26.25" customHeight="1" x14ac:dyDescent="0.25">
      <c r="A29" s="84">
        <v>24</v>
      </c>
      <c r="B29" s="13" t="s">
        <v>131</v>
      </c>
      <c r="C29" s="11" t="s">
        <v>132</v>
      </c>
      <c r="D29" s="84" t="s">
        <v>133</v>
      </c>
      <c r="E29" s="12">
        <f t="shared" si="0"/>
        <v>3244.8</v>
      </c>
      <c r="F29" s="79">
        <v>1622.4</v>
      </c>
      <c r="G29" s="79"/>
      <c r="H29" s="145" t="s">
        <v>214</v>
      </c>
      <c r="I29" s="32">
        <f t="shared" si="1"/>
        <v>1622.4</v>
      </c>
      <c r="J29" s="85"/>
    </row>
    <row r="30" spans="1:10" ht="33.75" customHeight="1" x14ac:dyDescent="0.25">
      <c r="A30" s="84">
        <v>25</v>
      </c>
      <c r="B30" s="13" t="s">
        <v>134</v>
      </c>
      <c r="C30" s="11" t="s">
        <v>139</v>
      </c>
      <c r="D30" s="84" t="s">
        <v>133</v>
      </c>
      <c r="E30" s="12">
        <f t="shared" si="0"/>
        <v>1637.66</v>
      </c>
      <c r="F30" s="79">
        <v>818.83</v>
      </c>
      <c r="G30" s="79"/>
      <c r="H30" s="145" t="s">
        <v>214</v>
      </c>
      <c r="I30" s="32">
        <f t="shared" si="1"/>
        <v>818.83</v>
      </c>
      <c r="J30" s="85"/>
    </row>
    <row r="31" spans="1:10" ht="27.75" customHeight="1" x14ac:dyDescent="0.25">
      <c r="A31" s="84">
        <v>26</v>
      </c>
      <c r="B31" s="13" t="s">
        <v>135</v>
      </c>
      <c r="C31" s="11" t="s">
        <v>140</v>
      </c>
      <c r="D31" s="84" t="s">
        <v>133</v>
      </c>
      <c r="E31" s="12">
        <f t="shared" si="0"/>
        <v>1637.66</v>
      </c>
      <c r="F31" s="79">
        <v>818.83</v>
      </c>
      <c r="G31" s="79"/>
      <c r="H31" s="145" t="s">
        <v>214</v>
      </c>
      <c r="I31" s="32">
        <f t="shared" si="1"/>
        <v>818.83</v>
      </c>
      <c r="J31" s="85"/>
    </row>
    <row r="32" spans="1:10" ht="29.25" customHeight="1" x14ac:dyDescent="0.25">
      <c r="A32" s="84">
        <v>27</v>
      </c>
      <c r="B32" s="13" t="s">
        <v>136</v>
      </c>
      <c r="C32" s="11" t="s">
        <v>138</v>
      </c>
      <c r="D32" s="11" t="s">
        <v>215</v>
      </c>
      <c r="E32" s="12">
        <f t="shared" si="0"/>
        <v>2994.56</v>
      </c>
      <c r="F32" s="79">
        <v>1497.28</v>
      </c>
      <c r="G32" s="79"/>
      <c r="H32" s="145" t="s">
        <v>214</v>
      </c>
      <c r="I32" s="32">
        <f t="shared" si="1"/>
        <v>1497.28</v>
      </c>
      <c r="J32" s="85"/>
    </row>
    <row r="33" spans="1:10" ht="15.75" thickBot="1" x14ac:dyDescent="0.3">
      <c r="A33" s="80"/>
      <c r="B33" s="260" t="s">
        <v>34</v>
      </c>
      <c r="C33" s="260"/>
      <c r="D33" s="261"/>
      <c r="E33" s="201">
        <f>SUM(E6:E32)</f>
        <v>119712.46</v>
      </c>
      <c r="F33" s="81">
        <f>SUM(F6:F32)</f>
        <v>59856.23</v>
      </c>
      <c r="G33" s="81">
        <f>SUM(G6:G32)</f>
        <v>52</v>
      </c>
      <c r="H33" s="82"/>
      <c r="I33" s="81">
        <f>SUM(I6:I32)</f>
        <v>59804.23</v>
      </c>
      <c r="J33" s="83"/>
    </row>
    <row r="34" spans="1:10" x14ac:dyDescent="0.25">
      <c r="A34" s="71"/>
      <c r="B34" s="72"/>
      <c r="C34" s="73"/>
      <c r="D34" s="74"/>
      <c r="E34" s="74"/>
      <c r="F34" s="75"/>
      <c r="G34" s="75"/>
      <c r="H34" s="75"/>
      <c r="I34" s="76"/>
      <c r="J34" s="75"/>
    </row>
    <row r="35" spans="1:10" x14ac:dyDescent="0.25">
      <c r="A35" s="71"/>
      <c r="B35" s="72"/>
      <c r="C35" s="73"/>
      <c r="D35" s="74"/>
      <c r="E35" s="74"/>
      <c r="F35" s="75"/>
      <c r="G35" s="75"/>
      <c r="H35" s="75"/>
      <c r="I35" s="76"/>
      <c r="J35" s="75"/>
    </row>
    <row r="36" spans="1:10" x14ac:dyDescent="0.25">
      <c r="A36" s="26"/>
      <c r="B36" s="27"/>
      <c r="C36" s="25"/>
      <c r="D36" s="67"/>
      <c r="E36" s="67"/>
      <c r="F36" s="256"/>
      <c r="G36" s="256"/>
      <c r="H36" s="256"/>
      <c r="I36" s="256"/>
      <c r="J36" s="25"/>
    </row>
    <row r="37" spans="1:10" x14ac:dyDescent="0.25">
      <c r="A37" s="25"/>
      <c r="B37" s="256" t="s">
        <v>137</v>
      </c>
      <c r="C37" s="256"/>
      <c r="D37" s="67"/>
      <c r="E37" s="67"/>
      <c r="F37" s="256" t="s">
        <v>57</v>
      </c>
      <c r="G37" s="256"/>
      <c r="H37" s="256"/>
      <c r="I37" s="256"/>
      <c r="J37" s="256"/>
    </row>
    <row r="38" spans="1:10" x14ac:dyDescent="0.25">
      <c r="A38" s="52"/>
      <c r="B38" s="53"/>
      <c r="C38" s="54"/>
      <c r="D38" s="55"/>
      <c r="E38" s="55"/>
      <c r="F38" s="53"/>
      <c r="G38" s="53"/>
      <c r="H38" s="53"/>
      <c r="I38" s="52"/>
      <c r="J38" s="77"/>
    </row>
    <row r="39" spans="1:10" x14ac:dyDescent="0.25">
      <c r="A39" s="52"/>
      <c r="B39" s="53"/>
      <c r="C39" s="55"/>
      <c r="D39" s="55"/>
      <c r="E39" s="55"/>
      <c r="F39" s="53"/>
      <c r="G39" s="53"/>
      <c r="H39" s="53"/>
      <c r="I39" s="52"/>
      <c r="J39" s="77"/>
    </row>
    <row r="40" spans="1:10" x14ac:dyDescent="0.25">
      <c r="A40" s="262"/>
      <c r="B40" s="262"/>
      <c r="C40" s="56"/>
      <c r="D40" s="56"/>
      <c r="E40" s="56"/>
      <c r="F40" s="262"/>
      <c r="G40" s="262"/>
      <c r="H40" s="262"/>
      <c r="I40" s="262"/>
      <c r="J40" s="69"/>
    </row>
    <row r="41" spans="1:10" x14ac:dyDescent="0.25">
      <c r="A41" s="78"/>
      <c r="B41" s="233" t="s">
        <v>37</v>
      </c>
      <c r="C41" s="233"/>
      <c r="D41" s="67"/>
      <c r="E41" s="67"/>
      <c r="F41" s="233" t="s">
        <v>38</v>
      </c>
      <c r="G41" s="233"/>
      <c r="H41" s="233"/>
      <c r="I41" s="233"/>
      <c r="J41" s="233"/>
    </row>
    <row r="42" spans="1:10" x14ac:dyDescent="0.25">
      <c r="J42" s="66"/>
    </row>
  </sheetData>
  <mergeCells count="12">
    <mergeCell ref="B41:C41"/>
    <mergeCell ref="A1:J1"/>
    <mergeCell ref="A2:J2"/>
    <mergeCell ref="A3:J3"/>
    <mergeCell ref="F37:J37"/>
    <mergeCell ref="F41:J41"/>
    <mergeCell ref="A5:J5"/>
    <mergeCell ref="B33:D33"/>
    <mergeCell ref="F36:I36"/>
    <mergeCell ref="B37:C37"/>
    <mergeCell ref="A40:B40"/>
    <mergeCell ref="F40:I40"/>
  </mergeCells>
  <pageMargins left="0.25" right="0.25" top="0.75" bottom="0.75" header="0.3" footer="0.3"/>
  <pageSetup scale="90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sqref="A1:G19"/>
    </sheetView>
  </sheetViews>
  <sheetFormatPr baseColWidth="10" defaultRowHeight="15" x14ac:dyDescent="0.25"/>
  <cols>
    <col min="1" max="1" width="3.5703125" bestFit="1" customWidth="1"/>
    <col min="2" max="2" width="38.42578125" bestFit="1" customWidth="1"/>
    <col min="3" max="3" width="26.5703125" customWidth="1"/>
    <col min="6" max="6" width="10.5703125" customWidth="1"/>
    <col min="7" max="7" width="34.28515625" customWidth="1"/>
  </cols>
  <sheetData>
    <row r="1" spans="1:7" ht="18" x14ac:dyDescent="0.25">
      <c r="A1" s="263" t="s">
        <v>141</v>
      </c>
      <c r="B1" s="264"/>
      <c r="C1" s="264"/>
      <c r="D1" s="264"/>
      <c r="E1" s="264"/>
      <c r="F1" s="264"/>
      <c r="G1" s="265"/>
    </row>
    <row r="2" spans="1:7" x14ac:dyDescent="0.25">
      <c r="A2" s="266" t="s">
        <v>142</v>
      </c>
      <c r="B2" s="267"/>
      <c r="C2" s="267"/>
      <c r="D2" s="267"/>
      <c r="E2" s="267"/>
      <c r="F2" s="267"/>
      <c r="G2" s="268"/>
    </row>
    <row r="3" spans="1:7" ht="39" customHeight="1" x14ac:dyDescent="0.4">
      <c r="A3" s="266" t="s">
        <v>257</v>
      </c>
      <c r="B3" s="269"/>
      <c r="C3" s="269"/>
      <c r="D3" s="269"/>
      <c r="E3" s="269"/>
      <c r="F3" s="269"/>
      <c r="G3" s="270"/>
    </row>
    <row r="4" spans="1:7" ht="16.5" thickBot="1" x14ac:dyDescent="0.3">
      <c r="A4" s="86"/>
      <c r="B4" s="87"/>
      <c r="C4" s="58"/>
      <c r="D4" s="58"/>
      <c r="E4" s="58"/>
      <c r="F4" s="58"/>
      <c r="G4" s="88"/>
    </row>
    <row r="5" spans="1:7" ht="24" x14ac:dyDescent="0.25">
      <c r="A5" s="133" t="s">
        <v>39</v>
      </c>
      <c r="B5" s="134" t="s">
        <v>4</v>
      </c>
      <c r="C5" s="134" t="s">
        <v>143</v>
      </c>
      <c r="D5" s="135" t="s">
        <v>8</v>
      </c>
      <c r="E5" s="23" t="s">
        <v>9</v>
      </c>
      <c r="F5" s="136" t="s">
        <v>10</v>
      </c>
      <c r="G5" s="137" t="s">
        <v>144</v>
      </c>
    </row>
    <row r="6" spans="1:7" ht="35.25" customHeight="1" x14ac:dyDescent="0.25">
      <c r="A6" s="138">
        <v>1</v>
      </c>
      <c r="B6" s="139" t="s">
        <v>145</v>
      </c>
      <c r="C6" s="89" t="s">
        <v>146</v>
      </c>
      <c r="D6" s="90">
        <f>E6*2</f>
        <v>1040</v>
      </c>
      <c r="E6" s="91">
        <v>520</v>
      </c>
      <c r="F6" s="146" t="s">
        <v>216</v>
      </c>
      <c r="G6" s="140"/>
    </row>
    <row r="7" spans="1:7" ht="31.5" customHeight="1" x14ac:dyDescent="0.25">
      <c r="A7" s="138">
        <v>2</v>
      </c>
      <c r="B7" s="139" t="s">
        <v>147</v>
      </c>
      <c r="C7" s="89" t="s">
        <v>148</v>
      </c>
      <c r="D7" s="90">
        <v>3000</v>
      </c>
      <c r="E7" s="91">
        <v>1500</v>
      </c>
      <c r="F7" s="146" t="s">
        <v>214</v>
      </c>
      <c r="G7" s="140"/>
    </row>
    <row r="8" spans="1:7" ht="32.25" customHeight="1" x14ac:dyDescent="0.25">
      <c r="A8" s="138">
        <v>3</v>
      </c>
      <c r="B8" s="139"/>
      <c r="C8" s="89"/>
      <c r="D8" s="90"/>
      <c r="E8" s="91"/>
      <c r="F8" s="146" t="s">
        <v>216</v>
      </c>
      <c r="G8" s="140"/>
    </row>
    <row r="9" spans="1:7" ht="34.5" customHeight="1" x14ac:dyDescent="0.25">
      <c r="A9" s="138">
        <v>4</v>
      </c>
      <c r="B9" s="139" t="s">
        <v>149</v>
      </c>
      <c r="C9" s="89" t="s">
        <v>150</v>
      </c>
      <c r="D9" s="90">
        <f t="shared" ref="D9:D12" si="0">E9*2</f>
        <v>1040</v>
      </c>
      <c r="E9" s="91">
        <v>520</v>
      </c>
      <c r="F9" s="146" t="s">
        <v>216</v>
      </c>
      <c r="G9" s="140"/>
    </row>
    <row r="10" spans="1:7" ht="35.25" customHeight="1" x14ac:dyDescent="0.25">
      <c r="A10" s="138">
        <v>5</v>
      </c>
      <c r="B10" s="139" t="s">
        <v>151</v>
      </c>
      <c r="C10" s="89" t="s">
        <v>152</v>
      </c>
      <c r="D10" s="90">
        <f t="shared" si="0"/>
        <v>2487.6799999999998</v>
      </c>
      <c r="E10" s="91">
        <v>1243.8399999999999</v>
      </c>
      <c r="F10" s="146" t="s">
        <v>214</v>
      </c>
      <c r="G10" s="141"/>
    </row>
    <row r="11" spans="1:7" ht="35.25" customHeight="1" x14ac:dyDescent="0.25">
      <c r="A11" s="138">
        <v>6</v>
      </c>
      <c r="B11" s="142" t="s">
        <v>154</v>
      </c>
      <c r="C11" s="97" t="s">
        <v>155</v>
      </c>
      <c r="D11" s="90">
        <v>4000</v>
      </c>
      <c r="E11" s="91">
        <v>2000</v>
      </c>
      <c r="F11" s="146" t="s">
        <v>214</v>
      </c>
      <c r="G11" s="141"/>
    </row>
    <row r="12" spans="1:7" ht="35.25" customHeight="1" x14ac:dyDescent="0.25">
      <c r="A12" s="138">
        <v>7</v>
      </c>
      <c r="B12" s="142" t="s">
        <v>251</v>
      </c>
      <c r="C12" s="97" t="s">
        <v>156</v>
      </c>
      <c r="D12" s="90">
        <f t="shared" si="0"/>
        <v>2487.6799999999998</v>
      </c>
      <c r="E12" s="91">
        <v>1243.8399999999999</v>
      </c>
      <c r="F12" s="146" t="s">
        <v>214</v>
      </c>
      <c r="G12" s="141"/>
    </row>
    <row r="13" spans="1:7" ht="35.25" customHeight="1" x14ac:dyDescent="0.25">
      <c r="A13" s="138">
        <v>8</v>
      </c>
      <c r="B13" s="143"/>
      <c r="C13" s="97"/>
      <c r="D13" s="90"/>
      <c r="E13" s="91"/>
      <c r="F13" s="146"/>
      <c r="G13" s="141"/>
    </row>
    <row r="14" spans="1:7" ht="35.25" customHeight="1" x14ac:dyDescent="0.25">
      <c r="A14" s="138">
        <v>9</v>
      </c>
      <c r="B14" s="143"/>
      <c r="C14" s="98"/>
      <c r="D14" s="90"/>
      <c r="E14" s="91"/>
      <c r="F14" s="146"/>
      <c r="G14" s="141"/>
    </row>
    <row r="15" spans="1:7" ht="19.5" thickBot="1" x14ac:dyDescent="0.35">
      <c r="A15" s="92"/>
      <c r="B15" s="271" t="s">
        <v>64</v>
      </c>
      <c r="C15" s="272"/>
      <c r="D15" s="93">
        <f>D6+D7+D8+D9+D10</f>
        <v>7567.68</v>
      </c>
      <c r="E15" s="93">
        <f>SUM(E6:E12)</f>
        <v>7027.68</v>
      </c>
      <c r="F15" s="101"/>
      <c r="G15" s="94"/>
    </row>
    <row r="17" spans="1:7" x14ac:dyDescent="0.25">
      <c r="A17" s="66"/>
      <c r="B17" s="68" t="s">
        <v>137</v>
      </c>
      <c r="C17" s="66"/>
      <c r="D17" s="25"/>
      <c r="E17" s="25" t="s">
        <v>57</v>
      </c>
      <c r="F17" s="25"/>
      <c r="G17" s="25"/>
    </row>
    <row r="18" spans="1:7" x14ac:dyDescent="0.25">
      <c r="A18" s="66"/>
      <c r="B18" s="57"/>
      <c r="C18" s="4"/>
      <c r="D18" s="95"/>
      <c r="E18" s="95"/>
      <c r="F18" s="95"/>
      <c r="G18" s="95"/>
    </row>
    <row r="19" spans="1:7" x14ac:dyDescent="0.25">
      <c r="A19" s="66"/>
      <c r="B19" s="100" t="s">
        <v>37</v>
      </c>
      <c r="C19" s="66"/>
      <c r="D19" s="273" t="s">
        <v>38</v>
      </c>
      <c r="E19" s="273"/>
      <c r="F19" s="273"/>
      <c r="G19" s="273"/>
    </row>
  </sheetData>
  <mergeCells count="5">
    <mergeCell ref="A1:G1"/>
    <mergeCell ref="A2:G2"/>
    <mergeCell ref="A3:G3"/>
    <mergeCell ref="B15:C15"/>
    <mergeCell ref="D19:G19"/>
  </mergeCells>
  <pageMargins left="0.25" right="0.25" top="0.75" bottom="0.75" header="0.3" footer="0.3"/>
  <pageSetup scale="9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workbookViewId="0">
      <selection sqref="A1:G20"/>
    </sheetView>
  </sheetViews>
  <sheetFormatPr baseColWidth="10" defaultRowHeight="15" x14ac:dyDescent="0.25"/>
  <cols>
    <col min="1" max="1" width="5" customWidth="1"/>
    <col min="2" max="2" width="16.140625" customWidth="1"/>
    <col min="3" max="3" width="32.7109375" customWidth="1"/>
    <col min="6" max="6" width="8" customWidth="1"/>
    <col min="7" max="7" width="37.85546875" customWidth="1"/>
  </cols>
  <sheetData>
    <row r="1" spans="1:7" ht="18.75" x14ac:dyDescent="0.3">
      <c r="A1" s="274" t="s">
        <v>157</v>
      </c>
      <c r="B1" s="274"/>
      <c r="C1" s="274"/>
      <c r="D1" s="274"/>
      <c r="E1" s="274"/>
      <c r="F1" s="274"/>
      <c r="G1" s="274"/>
    </row>
    <row r="2" spans="1:7" ht="18.75" x14ac:dyDescent="0.3">
      <c r="A2" s="274" t="s">
        <v>158</v>
      </c>
      <c r="B2" s="274"/>
      <c r="C2" s="274"/>
      <c r="D2" s="274"/>
      <c r="E2" s="274"/>
      <c r="F2" s="274"/>
      <c r="G2" s="274"/>
    </row>
    <row r="3" spans="1:7" ht="33.75" customHeight="1" x14ac:dyDescent="0.35">
      <c r="A3" s="275" t="s">
        <v>258</v>
      </c>
      <c r="B3" s="275"/>
      <c r="C3" s="275"/>
      <c r="D3" s="275"/>
      <c r="E3" s="275"/>
      <c r="F3" s="275"/>
      <c r="G3" s="275"/>
    </row>
    <row r="4" spans="1:7" x14ac:dyDescent="0.25">
      <c r="A4" s="279" t="s">
        <v>3</v>
      </c>
      <c r="B4" s="281" t="s">
        <v>159</v>
      </c>
      <c r="C4" s="281" t="s">
        <v>4</v>
      </c>
      <c r="D4" s="102" t="s">
        <v>42</v>
      </c>
      <c r="E4" s="43" t="s">
        <v>42</v>
      </c>
      <c r="F4" s="119" t="s">
        <v>173</v>
      </c>
      <c r="G4" s="281" t="s">
        <v>144</v>
      </c>
    </row>
    <row r="5" spans="1:7" x14ac:dyDescent="0.25">
      <c r="A5" s="280"/>
      <c r="B5" s="282"/>
      <c r="C5" s="282"/>
      <c r="D5" s="99" t="s">
        <v>8</v>
      </c>
      <c r="E5" s="104" t="s">
        <v>9</v>
      </c>
      <c r="F5" s="120" t="s">
        <v>42</v>
      </c>
      <c r="G5" s="282"/>
    </row>
    <row r="6" spans="1:7" ht="27" customHeight="1" x14ac:dyDescent="0.4">
      <c r="A6" s="96">
        <v>1</v>
      </c>
      <c r="B6" s="105" t="s">
        <v>160</v>
      </c>
      <c r="C6" s="106" t="s">
        <v>161</v>
      </c>
      <c r="D6" s="107">
        <f>E6*2</f>
        <v>1081.5999999999999</v>
      </c>
      <c r="E6" s="108">
        <v>540.79999999999995</v>
      </c>
      <c r="F6" s="147" t="s">
        <v>214</v>
      </c>
      <c r="G6" s="109"/>
    </row>
    <row r="7" spans="1:7" ht="27" customHeight="1" x14ac:dyDescent="0.4">
      <c r="A7" s="96">
        <v>2</v>
      </c>
      <c r="B7" s="110" t="s">
        <v>160</v>
      </c>
      <c r="C7" s="111" t="s">
        <v>162</v>
      </c>
      <c r="D7" s="107">
        <f t="shared" ref="D7:D13" si="0">E7*2</f>
        <v>1081.5999999999999</v>
      </c>
      <c r="E7" s="108">
        <v>540.79999999999995</v>
      </c>
      <c r="F7" s="147" t="s">
        <v>214</v>
      </c>
      <c r="G7" s="109"/>
    </row>
    <row r="8" spans="1:7" ht="26.25" customHeight="1" x14ac:dyDescent="0.4">
      <c r="A8" s="96">
        <v>3</v>
      </c>
      <c r="B8" s="105" t="s">
        <v>163</v>
      </c>
      <c r="C8" s="106" t="s">
        <v>164</v>
      </c>
      <c r="D8" s="107">
        <f t="shared" si="0"/>
        <v>1081.5999999999999</v>
      </c>
      <c r="E8" s="108">
        <v>540.79999999999995</v>
      </c>
      <c r="F8" s="147" t="s">
        <v>214</v>
      </c>
      <c r="G8" s="109"/>
    </row>
    <row r="9" spans="1:7" ht="24.75" customHeight="1" x14ac:dyDescent="0.4">
      <c r="A9" s="96">
        <v>4</v>
      </c>
      <c r="B9" s="105" t="s">
        <v>163</v>
      </c>
      <c r="C9" s="106" t="s">
        <v>165</v>
      </c>
      <c r="D9" s="107">
        <f t="shared" si="0"/>
        <v>1081.5999999999999</v>
      </c>
      <c r="E9" s="108">
        <v>540.79999999999995</v>
      </c>
      <c r="F9" s="147" t="s">
        <v>214</v>
      </c>
      <c r="G9" s="109"/>
    </row>
    <row r="10" spans="1:7" ht="27" customHeight="1" x14ac:dyDescent="0.4">
      <c r="A10" s="96">
        <v>5</v>
      </c>
      <c r="B10" s="105" t="s">
        <v>166</v>
      </c>
      <c r="C10" s="106" t="s">
        <v>167</v>
      </c>
      <c r="D10" s="107">
        <f t="shared" si="0"/>
        <v>1555.84</v>
      </c>
      <c r="E10" s="108">
        <v>777.92</v>
      </c>
      <c r="F10" s="147" t="s">
        <v>214</v>
      </c>
      <c r="G10" s="109"/>
    </row>
    <row r="11" spans="1:7" ht="24.75" customHeight="1" x14ac:dyDescent="0.4">
      <c r="A11" s="96">
        <v>6</v>
      </c>
      <c r="B11" s="105" t="s">
        <v>166</v>
      </c>
      <c r="C11" s="106" t="s">
        <v>168</v>
      </c>
      <c r="D11" s="107">
        <f t="shared" si="0"/>
        <v>1555.84</v>
      </c>
      <c r="E11" s="108">
        <v>777.92</v>
      </c>
      <c r="F11" s="147" t="s">
        <v>214</v>
      </c>
      <c r="G11" s="109"/>
    </row>
    <row r="12" spans="1:7" ht="24" customHeight="1" x14ac:dyDescent="0.4">
      <c r="A12" s="112">
        <v>7</v>
      </c>
      <c r="B12" s="105" t="s">
        <v>169</v>
      </c>
      <c r="C12" s="106" t="s">
        <v>170</v>
      </c>
      <c r="D12" s="107">
        <f t="shared" si="0"/>
        <v>1555.84</v>
      </c>
      <c r="E12" s="108">
        <v>777.92</v>
      </c>
      <c r="F12" s="147" t="s">
        <v>214</v>
      </c>
      <c r="G12" s="113"/>
    </row>
    <row r="13" spans="1:7" ht="27" customHeight="1" x14ac:dyDescent="0.4">
      <c r="A13" s="112">
        <v>8</v>
      </c>
      <c r="B13" s="105" t="s">
        <v>169</v>
      </c>
      <c r="C13" s="106" t="s">
        <v>171</v>
      </c>
      <c r="D13" s="107">
        <f t="shared" si="0"/>
        <v>1555.84</v>
      </c>
      <c r="E13" s="108">
        <v>777.92</v>
      </c>
      <c r="F13" s="147" t="s">
        <v>214</v>
      </c>
      <c r="G13" s="113"/>
    </row>
    <row r="14" spans="1:7" ht="23.25" customHeight="1" x14ac:dyDescent="0.25">
      <c r="A14" s="276" t="s">
        <v>172</v>
      </c>
      <c r="B14" s="276"/>
      <c r="C14" s="276"/>
      <c r="D14" s="115">
        <f>D6+D7+D8+D9+D10+D11+D12+D13</f>
        <v>10549.76</v>
      </c>
      <c r="E14" s="116">
        <f>SUM(E6:E13)</f>
        <v>5274.88</v>
      </c>
      <c r="F14" s="116"/>
      <c r="G14" s="114"/>
    </row>
    <row r="15" spans="1:7" ht="15.75" x14ac:dyDescent="0.25">
      <c r="A15" s="51"/>
      <c r="B15" s="117"/>
      <c r="C15" s="118"/>
      <c r="D15" s="7"/>
      <c r="E15" s="7"/>
      <c r="F15" s="7"/>
      <c r="G15" s="103"/>
    </row>
    <row r="16" spans="1:7" x14ac:dyDescent="0.25">
      <c r="A16" s="51"/>
      <c r="B16" s="66"/>
      <c r="C16" s="68" t="s">
        <v>137</v>
      </c>
      <c r="D16" s="66"/>
      <c r="E16" s="277" t="s">
        <v>57</v>
      </c>
      <c r="F16" s="277"/>
      <c r="G16" s="277"/>
    </row>
    <row r="17" spans="1:7" x14ac:dyDescent="0.25">
      <c r="A17" s="51"/>
      <c r="B17" s="66"/>
      <c r="C17" s="57"/>
      <c r="D17" s="4"/>
      <c r="E17" s="95"/>
      <c r="F17" s="95"/>
      <c r="G17" s="95"/>
    </row>
    <row r="18" spans="1:7" x14ac:dyDescent="0.25">
      <c r="A18" s="51"/>
      <c r="B18" s="66"/>
      <c r="C18" s="100" t="s">
        <v>37</v>
      </c>
      <c r="D18" s="66"/>
      <c r="E18" s="278" t="s">
        <v>153</v>
      </c>
      <c r="F18" s="278"/>
      <c r="G18" s="278"/>
    </row>
  </sheetData>
  <mergeCells count="10">
    <mergeCell ref="E18:G18"/>
    <mergeCell ref="A4:A5"/>
    <mergeCell ref="B4:B5"/>
    <mergeCell ref="C4:C5"/>
    <mergeCell ref="G4:G5"/>
    <mergeCell ref="A1:G1"/>
    <mergeCell ref="A2:G2"/>
    <mergeCell ref="A3:G3"/>
    <mergeCell ref="A14:C14"/>
    <mergeCell ref="E16:G16"/>
  </mergeCells>
  <pageMargins left="0.25" right="0.25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5" zoomScale="90" zoomScaleNormal="90" workbookViewId="0">
      <selection activeCell="A27" sqref="A27:J57"/>
    </sheetView>
  </sheetViews>
  <sheetFormatPr baseColWidth="10" defaultRowHeight="15" x14ac:dyDescent="0.25"/>
  <cols>
    <col min="1" max="1" width="4.5703125" customWidth="1"/>
    <col min="2" max="2" width="36.140625" bestFit="1" customWidth="1"/>
    <col min="3" max="3" width="13.85546875" customWidth="1"/>
    <col min="5" max="5" width="13.140625" customWidth="1"/>
    <col min="7" max="7" width="7.85546875" customWidth="1"/>
    <col min="8" max="8" width="11.42578125" customWidth="1"/>
    <col min="9" max="9" width="25" customWidth="1"/>
  </cols>
  <sheetData>
    <row r="1" spans="1:9" ht="18" x14ac:dyDescent="0.25">
      <c r="A1" s="247" t="s">
        <v>225</v>
      </c>
      <c r="B1" s="248"/>
      <c r="C1" s="248"/>
      <c r="D1" s="248"/>
      <c r="E1" s="248"/>
      <c r="F1" s="248"/>
      <c r="G1" s="248"/>
      <c r="H1" s="248"/>
      <c r="I1" s="249"/>
    </row>
    <row r="2" spans="1:9" ht="33.75" customHeight="1" x14ac:dyDescent="0.25">
      <c r="A2" s="286" t="s">
        <v>174</v>
      </c>
      <c r="B2" s="287"/>
      <c r="C2" s="287"/>
      <c r="D2" s="287"/>
      <c r="E2" s="287"/>
      <c r="F2" s="287"/>
      <c r="G2" s="287"/>
      <c r="H2" s="287"/>
      <c r="I2" s="288"/>
    </row>
    <row r="3" spans="1:9" ht="21.75" customHeight="1" x14ac:dyDescent="0.25">
      <c r="A3" s="253" t="s">
        <v>259</v>
      </c>
      <c r="B3" s="254"/>
      <c r="C3" s="254"/>
      <c r="D3" s="254"/>
      <c r="E3" s="254"/>
      <c r="F3" s="254"/>
      <c r="G3" s="254"/>
      <c r="H3" s="254"/>
      <c r="I3" s="255"/>
    </row>
    <row r="4" spans="1:9" ht="33" customHeight="1" x14ac:dyDescent="0.25">
      <c r="A4" s="49" t="s">
        <v>40</v>
      </c>
      <c r="B4" s="50" t="s">
        <v>4</v>
      </c>
      <c r="C4" s="50" t="s">
        <v>5</v>
      </c>
      <c r="D4" s="50" t="s">
        <v>6</v>
      </c>
      <c r="E4" s="50" t="s">
        <v>7</v>
      </c>
      <c r="F4" s="50" t="s">
        <v>90</v>
      </c>
      <c r="G4" s="50" t="s">
        <v>205</v>
      </c>
      <c r="H4" s="50" t="s">
        <v>11</v>
      </c>
      <c r="I4" s="46" t="s">
        <v>12</v>
      </c>
    </row>
    <row r="5" spans="1:9" x14ac:dyDescent="0.25">
      <c r="A5" s="289" t="s">
        <v>175</v>
      </c>
      <c r="B5" s="290"/>
      <c r="C5" s="290"/>
      <c r="D5" s="290"/>
      <c r="E5" s="290"/>
      <c r="F5" s="290"/>
      <c r="G5" s="290"/>
      <c r="H5" s="290"/>
      <c r="I5" s="291"/>
    </row>
    <row r="6" spans="1:9" ht="18.75" x14ac:dyDescent="0.25">
      <c r="A6" s="149">
        <v>1</v>
      </c>
      <c r="B6" s="13"/>
      <c r="C6" s="11"/>
      <c r="D6" s="11" t="s">
        <v>15</v>
      </c>
      <c r="E6" s="12"/>
      <c r="F6" s="12">
        <v>0</v>
      </c>
      <c r="G6" s="145" t="s">
        <v>217</v>
      </c>
      <c r="H6" s="12">
        <f>F6</f>
        <v>0</v>
      </c>
      <c r="I6" s="150"/>
    </row>
    <row r="7" spans="1:9" ht="25.5" x14ac:dyDescent="0.25">
      <c r="A7" s="149">
        <v>2</v>
      </c>
      <c r="B7" s="13" t="s">
        <v>230</v>
      </c>
      <c r="C7" s="11" t="s">
        <v>176</v>
      </c>
      <c r="D7" s="11" t="s">
        <v>15</v>
      </c>
      <c r="E7" s="12">
        <v>8648</v>
      </c>
      <c r="F7" s="12">
        <v>4342</v>
      </c>
      <c r="G7" s="145" t="s">
        <v>217</v>
      </c>
      <c r="H7" s="12">
        <f t="shared" ref="H7:H15" si="0">F7</f>
        <v>4342</v>
      </c>
      <c r="I7" s="150"/>
    </row>
    <row r="8" spans="1:9" ht="25.5" x14ac:dyDescent="0.25">
      <c r="A8" s="149">
        <v>3</v>
      </c>
      <c r="B8" s="13" t="s">
        <v>177</v>
      </c>
      <c r="C8" s="11" t="s">
        <v>178</v>
      </c>
      <c r="D8" s="11" t="s">
        <v>15</v>
      </c>
      <c r="E8" s="12">
        <v>8648</v>
      </c>
      <c r="F8" s="12">
        <v>4342</v>
      </c>
      <c r="G8" s="145" t="s">
        <v>217</v>
      </c>
      <c r="H8" s="12">
        <f t="shared" si="0"/>
        <v>4342</v>
      </c>
      <c r="I8" s="150"/>
    </row>
    <row r="9" spans="1:9" ht="25.5" x14ac:dyDescent="0.25">
      <c r="A9" s="149">
        <v>4</v>
      </c>
      <c r="B9" s="13" t="s">
        <v>179</v>
      </c>
      <c r="C9" s="11" t="s">
        <v>180</v>
      </c>
      <c r="D9" s="11" t="s">
        <v>15</v>
      </c>
      <c r="E9" s="12">
        <f t="shared" ref="E9:E15" si="1">F9*2</f>
        <v>6656</v>
      </c>
      <c r="F9" s="12">
        <v>3328</v>
      </c>
      <c r="G9" s="145" t="s">
        <v>217</v>
      </c>
      <c r="H9" s="12">
        <f t="shared" si="0"/>
        <v>3328</v>
      </c>
      <c r="I9" s="150"/>
    </row>
    <row r="10" spans="1:9" ht="25.5" x14ac:dyDescent="0.25">
      <c r="A10" s="149">
        <v>5</v>
      </c>
      <c r="B10" s="13" t="s">
        <v>181</v>
      </c>
      <c r="C10" s="11" t="s">
        <v>182</v>
      </c>
      <c r="D10" s="11" t="s">
        <v>15</v>
      </c>
      <c r="E10" s="12">
        <f t="shared" si="1"/>
        <v>11024</v>
      </c>
      <c r="F10" s="12">
        <v>5512</v>
      </c>
      <c r="G10" s="145" t="s">
        <v>217</v>
      </c>
      <c r="H10" s="12">
        <f t="shared" si="0"/>
        <v>5512</v>
      </c>
      <c r="I10" s="150"/>
    </row>
    <row r="11" spans="1:9" ht="25.5" x14ac:dyDescent="0.25">
      <c r="A11" s="149">
        <v>6</v>
      </c>
      <c r="B11" s="10" t="s">
        <v>183</v>
      </c>
      <c r="C11" s="31" t="s">
        <v>184</v>
      </c>
      <c r="D11" s="31" t="s">
        <v>15</v>
      </c>
      <c r="E11" s="12">
        <v>12000</v>
      </c>
      <c r="F11" s="12">
        <v>6000</v>
      </c>
      <c r="G11" s="145" t="s">
        <v>217</v>
      </c>
      <c r="H11" s="12">
        <f t="shared" si="0"/>
        <v>6000</v>
      </c>
      <c r="I11" s="150"/>
    </row>
    <row r="12" spans="1:9" ht="25.5" x14ac:dyDescent="0.25">
      <c r="A12" s="149">
        <v>7</v>
      </c>
      <c r="B12" s="10" t="s">
        <v>185</v>
      </c>
      <c r="C12" s="11" t="s">
        <v>180</v>
      </c>
      <c r="D12" s="31" t="s">
        <v>15</v>
      </c>
      <c r="E12" s="12">
        <v>9800</v>
      </c>
      <c r="F12" s="12">
        <v>4900</v>
      </c>
      <c r="G12" s="145" t="s">
        <v>217</v>
      </c>
      <c r="H12" s="12">
        <v>4900</v>
      </c>
      <c r="I12" s="150"/>
    </row>
    <row r="13" spans="1:9" ht="25.5" x14ac:dyDescent="0.25">
      <c r="A13" s="149">
        <v>8</v>
      </c>
      <c r="B13" s="13" t="s">
        <v>186</v>
      </c>
      <c r="C13" s="11" t="s">
        <v>187</v>
      </c>
      <c r="D13" s="31" t="s">
        <v>15</v>
      </c>
      <c r="E13" s="12">
        <v>8800</v>
      </c>
      <c r="F13" s="12">
        <v>4400</v>
      </c>
      <c r="G13" s="145" t="s">
        <v>217</v>
      </c>
      <c r="H13" s="12">
        <f t="shared" si="0"/>
        <v>4400</v>
      </c>
      <c r="I13" s="151"/>
    </row>
    <row r="14" spans="1:9" ht="25.5" x14ac:dyDescent="0.25">
      <c r="A14" s="149">
        <v>9</v>
      </c>
      <c r="B14" s="13" t="s">
        <v>188</v>
      </c>
      <c r="C14" s="11" t="s">
        <v>189</v>
      </c>
      <c r="D14" s="31" t="s">
        <v>15</v>
      </c>
      <c r="E14" s="12">
        <f t="shared" si="1"/>
        <v>12480</v>
      </c>
      <c r="F14" s="12">
        <v>6240</v>
      </c>
      <c r="G14" s="145" t="s">
        <v>217</v>
      </c>
      <c r="H14" s="12">
        <v>6200</v>
      </c>
      <c r="I14" s="151"/>
    </row>
    <row r="15" spans="1:9" ht="25.5" x14ac:dyDescent="0.25">
      <c r="A15" s="149">
        <v>10</v>
      </c>
      <c r="B15" s="13" t="s">
        <v>190</v>
      </c>
      <c r="C15" s="11" t="s">
        <v>180</v>
      </c>
      <c r="D15" s="31" t="s">
        <v>15</v>
      </c>
      <c r="E15" s="12">
        <f t="shared" si="1"/>
        <v>9984</v>
      </c>
      <c r="F15" s="12">
        <v>4992</v>
      </c>
      <c r="G15" s="145" t="s">
        <v>217</v>
      </c>
      <c r="H15" s="12">
        <f t="shared" si="0"/>
        <v>4992</v>
      </c>
      <c r="I15" s="151"/>
    </row>
    <row r="16" spans="1:9" x14ac:dyDescent="0.25">
      <c r="A16" s="152"/>
      <c r="B16" s="61"/>
      <c r="C16" s="62"/>
      <c r="D16" s="63"/>
      <c r="E16" s="64"/>
      <c r="F16" s="64"/>
      <c r="G16" s="65"/>
      <c r="H16" s="64"/>
      <c r="I16" s="150"/>
    </row>
    <row r="17" spans="1:9" ht="15.75" thickBot="1" x14ac:dyDescent="0.3">
      <c r="A17" s="124"/>
      <c r="B17" s="283" t="s">
        <v>208</v>
      </c>
      <c r="C17" s="284"/>
      <c r="D17" s="285"/>
      <c r="E17" s="2">
        <f>SUM(E6:E16)</f>
        <v>88040</v>
      </c>
      <c r="F17" s="2">
        <f>SUM(F6:F16)</f>
        <v>44056</v>
      </c>
      <c r="G17" s="125"/>
      <c r="H17" s="126">
        <f>SUM(H6:H16)</f>
        <v>44016</v>
      </c>
      <c r="I17" s="125"/>
    </row>
    <row r="18" spans="1:9" x14ac:dyDescent="0.25">
      <c r="I18" s="66"/>
    </row>
    <row r="19" spans="1:9" x14ac:dyDescent="0.25">
      <c r="B19" s="277" t="s">
        <v>35</v>
      </c>
      <c r="C19" s="277"/>
      <c r="D19" s="67"/>
      <c r="E19" s="67"/>
      <c r="F19" s="256" t="s">
        <v>57</v>
      </c>
      <c r="G19" s="256"/>
      <c r="H19" s="256"/>
      <c r="I19" s="256"/>
    </row>
    <row r="20" spans="1:9" x14ac:dyDescent="0.25">
      <c r="B20" s="68"/>
      <c r="C20" s="68"/>
      <c r="D20" s="67"/>
      <c r="E20" s="67"/>
      <c r="F20" s="26"/>
      <c r="G20" s="26"/>
      <c r="H20" s="26"/>
      <c r="I20" s="26"/>
    </row>
    <row r="21" spans="1:9" x14ac:dyDescent="0.25">
      <c r="A21" s="69"/>
      <c r="B21" s="69"/>
      <c r="C21" s="56"/>
      <c r="D21" s="56"/>
      <c r="E21" s="56"/>
      <c r="F21" s="25"/>
      <c r="G21" s="25"/>
      <c r="H21" s="25"/>
      <c r="I21" s="25"/>
    </row>
    <row r="22" spans="1:9" x14ac:dyDescent="0.25">
      <c r="B22" s="297" t="s">
        <v>37</v>
      </c>
      <c r="C22" s="297"/>
      <c r="D22" s="67"/>
      <c r="E22" s="70"/>
      <c r="F22" s="233" t="s">
        <v>38</v>
      </c>
      <c r="G22" s="233"/>
      <c r="H22" s="233"/>
      <c r="I22" s="233"/>
    </row>
    <row r="27" spans="1:9" ht="15.75" thickBot="1" x14ac:dyDescent="0.3"/>
    <row r="28" spans="1:9" ht="18" x14ac:dyDescent="0.25">
      <c r="A28" s="247" t="s">
        <v>226</v>
      </c>
      <c r="B28" s="248"/>
      <c r="C28" s="248"/>
      <c r="D28" s="248"/>
      <c r="E28" s="248"/>
      <c r="F28" s="248"/>
      <c r="G28" s="248"/>
      <c r="H28" s="248"/>
      <c r="I28" s="249"/>
    </row>
    <row r="29" spans="1:9" ht="15.75" x14ac:dyDescent="0.25">
      <c r="A29" s="286" t="s">
        <v>227</v>
      </c>
      <c r="B29" s="287"/>
      <c r="C29" s="287"/>
      <c r="D29" s="287"/>
      <c r="E29" s="287"/>
      <c r="F29" s="287"/>
      <c r="G29" s="287"/>
      <c r="H29" s="287"/>
      <c r="I29" s="288"/>
    </row>
    <row r="30" spans="1:9" ht="38.25" customHeight="1" thickBot="1" x14ac:dyDescent="0.3">
      <c r="A30" s="292" t="s">
        <v>260</v>
      </c>
      <c r="B30" s="227"/>
      <c r="C30" s="227"/>
      <c r="D30" s="227"/>
      <c r="E30" s="227"/>
      <c r="F30" s="227"/>
      <c r="G30" s="227"/>
      <c r="H30" s="227"/>
      <c r="I30" s="293"/>
    </row>
    <row r="31" spans="1:9" ht="33.75" customHeight="1" x14ac:dyDescent="0.25">
      <c r="A31" s="121"/>
      <c r="B31" s="122" t="s">
        <v>4</v>
      </c>
      <c r="C31" s="122" t="s">
        <v>5</v>
      </c>
      <c r="D31" s="122" t="s">
        <v>6</v>
      </c>
      <c r="E31" s="123" t="s">
        <v>204</v>
      </c>
      <c r="F31" s="122" t="s">
        <v>90</v>
      </c>
      <c r="G31" s="50" t="s">
        <v>212</v>
      </c>
      <c r="H31" s="50" t="s">
        <v>11</v>
      </c>
      <c r="I31" s="46" t="s">
        <v>12</v>
      </c>
    </row>
    <row r="32" spans="1:9" x14ac:dyDescent="0.25">
      <c r="A32" s="294" t="s">
        <v>191</v>
      </c>
      <c r="B32" s="295"/>
      <c r="C32" s="295"/>
      <c r="D32" s="295"/>
      <c r="E32" s="295"/>
      <c r="F32" s="295"/>
      <c r="G32" s="295"/>
      <c r="H32" s="295"/>
      <c r="I32" s="296"/>
    </row>
    <row r="33" spans="1:9" ht="24" customHeight="1" x14ac:dyDescent="0.4">
      <c r="A33" s="153">
        <v>1</v>
      </c>
      <c r="B33" s="10" t="s">
        <v>240</v>
      </c>
      <c r="C33" s="11" t="s">
        <v>123</v>
      </c>
      <c r="D33" s="127" t="s">
        <v>15</v>
      </c>
      <c r="E33" s="12">
        <v>10000</v>
      </c>
      <c r="F33" s="12">
        <v>5000</v>
      </c>
      <c r="G33" s="148" t="s">
        <v>217</v>
      </c>
      <c r="H33" s="12">
        <f>F33</f>
        <v>5000</v>
      </c>
      <c r="I33" s="154"/>
    </row>
    <row r="34" spans="1:9" ht="28.5" customHeight="1" x14ac:dyDescent="0.4">
      <c r="A34" s="155">
        <v>2</v>
      </c>
      <c r="B34" s="13" t="s">
        <v>192</v>
      </c>
      <c r="C34" s="11" t="s">
        <v>123</v>
      </c>
      <c r="D34" s="127" t="s">
        <v>15</v>
      </c>
      <c r="E34" s="12">
        <v>6000</v>
      </c>
      <c r="F34" s="12">
        <v>3000</v>
      </c>
      <c r="G34" s="148" t="s">
        <v>217</v>
      </c>
      <c r="H34" s="12">
        <f t="shared" ref="H34:H51" si="2">F34</f>
        <v>3000</v>
      </c>
      <c r="I34" s="154"/>
    </row>
    <row r="35" spans="1:9" ht="27" customHeight="1" x14ac:dyDescent="0.4">
      <c r="A35" s="155">
        <v>3</v>
      </c>
      <c r="B35" s="13" t="s">
        <v>193</v>
      </c>
      <c r="C35" s="84" t="s">
        <v>206</v>
      </c>
      <c r="D35" s="127" t="s">
        <v>15</v>
      </c>
      <c r="E35" s="12">
        <f t="shared" ref="E35:E44" si="3">F35*2</f>
        <v>5824</v>
      </c>
      <c r="F35" s="12">
        <v>2912</v>
      </c>
      <c r="G35" s="148" t="s">
        <v>217</v>
      </c>
      <c r="H35" s="12">
        <f t="shared" si="2"/>
        <v>2912</v>
      </c>
      <c r="I35" s="154"/>
    </row>
    <row r="36" spans="1:9" ht="25.5" x14ac:dyDescent="0.4">
      <c r="A36" s="155">
        <v>4</v>
      </c>
      <c r="B36" s="13" t="s">
        <v>194</v>
      </c>
      <c r="C36" s="11" t="s">
        <v>128</v>
      </c>
      <c r="D36" s="127" t="s">
        <v>133</v>
      </c>
      <c r="E36" s="12">
        <f t="shared" si="3"/>
        <v>6240</v>
      </c>
      <c r="F36" s="12">
        <v>3120</v>
      </c>
      <c r="G36" s="148" t="s">
        <v>217</v>
      </c>
      <c r="H36" s="12">
        <f t="shared" si="2"/>
        <v>3120</v>
      </c>
      <c r="I36" s="154"/>
    </row>
    <row r="37" spans="1:9" ht="25.5" x14ac:dyDescent="0.4">
      <c r="A37" s="155">
        <f t="shared" ref="A37:A40" si="4">SUM(A36+1)</f>
        <v>5</v>
      </c>
      <c r="B37" s="13" t="s">
        <v>195</v>
      </c>
      <c r="C37" s="11" t="s">
        <v>196</v>
      </c>
      <c r="D37" s="127" t="s">
        <v>133</v>
      </c>
      <c r="E37" s="12">
        <f t="shared" si="3"/>
        <v>8320</v>
      </c>
      <c r="F37" s="12">
        <v>4160</v>
      </c>
      <c r="G37" s="148" t="s">
        <v>217</v>
      </c>
      <c r="H37" s="12">
        <f t="shared" si="2"/>
        <v>4160</v>
      </c>
      <c r="I37" s="154"/>
    </row>
    <row r="38" spans="1:9" ht="25.5" x14ac:dyDescent="0.4">
      <c r="A38" s="155">
        <v>7</v>
      </c>
      <c r="B38" s="10" t="s">
        <v>197</v>
      </c>
      <c r="C38" s="11" t="s">
        <v>196</v>
      </c>
      <c r="D38" s="127" t="s">
        <v>133</v>
      </c>
      <c r="E38" s="12">
        <f t="shared" si="3"/>
        <v>8320</v>
      </c>
      <c r="F38" s="12">
        <v>4160</v>
      </c>
      <c r="G38" s="148" t="s">
        <v>217</v>
      </c>
      <c r="H38" s="12">
        <f t="shared" si="2"/>
        <v>4160</v>
      </c>
      <c r="I38" s="154"/>
    </row>
    <row r="39" spans="1:9" ht="25.5" x14ac:dyDescent="0.4">
      <c r="A39" s="155">
        <v>8</v>
      </c>
      <c r="B39" s="13" t="s">
        <v>198</v>
      </c>
      <c r="C39" s="11" t="s">
        <v>196</v>
      </c>
      <c r="D39" s="127" t="s">
        <v>133</v>
      </c>
      <c r="E39" s="12">
        <f t="shared" si="3"/>
        <v>12480</v>
      </c>
      <c r="F39" s="12">
        <v>6240</v>
      </c>
      <c r="G39" s="148" t="s">
        <v>216</v>
      </c>
      <c r="H39" s="12">
        <f t="shared" si="2"/>
        <v>6240</v>
      </c>
      <c r="I39" s="154"/>
    </row>
    <row r="40" spans="1:9" ht="26.25" customHeight="1" x14ac:dyDescent="0.4">
      <c r="A40" s="155">
        <f t="shared" si="4"/>
        <v>9</v>
      </c>
      <c r="B40" s="128" t="s">
        <v>199</v>
      </c>
      <c r="C40" s="110" t="s">
        <v>207</v>
      </c>
      <c r="D40" s="127" t="s">
        <v>133</v>
      </c>
      <c r="E40" s="12">
        <f t="shared" si="3"/>
        <v>6240</v>
      </c>
      <c r="F40" s="12">
        <v>3120</v>
      </c>
      <c r="G40" s="148" t="s">
        <v>217</v>
      </c>
      <c r="H40" s="12">
        <f t="shared" si="2"/>
        <v>3120</v>
      </c>
      <c r="I40" s="154"/>
    </row>
    <row r="41" spans="1:9" ht="26.25" customHeight="1" x14ac:dyDescent="0.4">
      <c r="A41" s="155">
        <v>10</v>
      </c>
      <c r="B41" s="13" t="s">
        <v>200</v>
      </c>
      <c r="C41" s="11" t="s">
        <v>206</v>
      </c>
      <c r="D41" s="127" t="s">
        <v>133</v>
      </c>
      <c r="E41" s="12">
        <f t="shared" si="3"/>
        <v>6240</v>
      </c>
      <c r="F41" s="12">
        <v>3120</v>
      </c>
      <c r="G41" s="148" t="s">
        <v>217</v>
      </c>
      <c r="H41" s="12">
        <f t="shared" si="2"/>
        <v>3120</v>
      </c>
      <c r="I41" s="154"/>
    </row>
    <row r="42" spans="1:9" ht="24" customHeight="1" x14ac:dyDescent="0.4">
      <c r="A42" s="155">
        <v>11</v>
      </c>
      <c r="B42" s="13" t="s">
        <v>201</v>
      </c>
      <c r="C42" s="11" t="s">
        <v>138</v>
      </c>
      <c r="D42" s="127" t="s">
        <v>15</v>
      </c>
      <c r="E42" s="12">
        <f t="shared" si="3"/>
        <v>6240</v>
      </c>
      <c r="F42" s="12">
        <v>3120</v>
      </c>
      <c r="G42" s="148" t="s">
        <v>217</v>
      </c>
      <c r="H42" s="12">
        <f t="shared" si="2"/>
        <v>3120</v>
      </c>
      <c r="I42" s="154"/>
    </row>
    <row r="43" spans="1:9" ht="25.5" x14ac:dyDescent="0.4">
      <c r="A43" s="155">
        <v>12</v>
      </c>
      <c r="B43" s="13" t="s">
        <v>202</v>
      </c>
      <c r="C43" s="11" t="s">
        <v>203</v>
      </c>
      <c r="D43" s="127" t="s">
        <v>133</v>
      </c>
      <c r="E43" s="12">
        <f t="shared" si="3"/>
        <v>4160</v>
      </c>
      <c r="F43" s="12">
        <v>2080</v>
      </c>
      <c r="G43" s="148" t="s">
        <v>217</v>
      </c>
      <c r="H43" s="12">
        <f t="shared" si="2"/>
        <v>2080</v>
      </c>
      <c r="I43" s="154" t="s">
        <v>252</v>
      </c>
    </row>
    <row r="44" spans="1:9" ht="29.25" customHeight="1" x14ac:dyDescent="0.4">
      <c r="A44" s="18">
        <v>13</v>
      </c>
      <c r="B44" s="19" t="s">
        <v>228</v>
      </c>
      <c r="C44" s="16" t="s">
        <v>218</v>
      </c>
      <c r="D44" s="129" t="s">
        <v>15</v>
      </c>
      <c r="E44" s="12">
        <f t="shared" si="3"/>
        <v>6000</v>
      </c>
      <c r="F44" s="17">
        <v>3000</v>
      </c>
      <c r="G44" s="148" t="s">
        <v>214</v>
      </c>
      <c r="H44" s="12">
        <f t="shared" si="2"/>
        <v>3000</v>
      </c>
      <c r="I44" s="154"/>
    </row>
    <row r="45" spans="1:9" ht="29.25" customHeight="1" x14ac:dyDescent="0.4">
      <c r="A45" s="160">
        <v>14</v>
      </c>
      <c r="B45" s="19" t="s">
        <v>231</v>
      </c>
      <c r="C45" s="16" t="s">
        <v>232</v>
      </c>
      <c r="D45" s="129" t="s">
        <v>15</v>
      </c>
      <c r="E45" s="12">
        <v>8000</v>
      </c>
      <c r="F45" s="17">
        <v>4000</v>
      </c>
      <c r="G45" s="161" t="s">
        <v>214</v>
      </c>
      <c r="H45" s="162">
        <f t="shared" si="2"/>
        <v>4000</v>
      </c>
      <c r="I45" s="163"/>
    </row>
    <row r="46" spans="1:9" ht="29.25" customHeight="1" x14ac:dyDescent="0.4">
      <c r="A46" s="160">
        <v>15</v>
      </c>
      <c r="B46" s="19" t="s">
        <v>234</v>
      </c>
      <c r="C46" s="16" t="s">
        <v>239</v>
      </c>
      <c r="D46" s="129" t="s">
        <v>15</v>
      </c>
      <c r="E46" s="12">
        <v>6000</v>
      </c>
      <c r="F46" s="17">
        <v>3000</v>
      </c>
      <c r="G46" s="161" t="s">
        <v>216</v>
      </c>
      <c r="H46" s="162">
        <f t="shared" si="2"/>
        <v>3000</v>
      </c>
      <c r="I46" s="163"/>
    </row>
    <row r="47" spans="1:9" ht="29.25" customHeight="1" x14ac:dyDescent="0.4">
      <c r="A47" s="160">
        <v>16</v>
      </c>
      <c r="B47" s="19" t="s">
        <v>235</v>
      </c>
      <c r="C47" s="16" t="s">
        <v>238</v>
      </c>
      <c r="D47" s="129" t="s">
        <v>15</v>
      </c>
      <c r="E47" s="12">
        <v>6000</v>
      </c>
      <c r="F47" s="17">
        <v>3000</v>
      </c>
      <c r="G47" s="161" t="s">
        <v>216</v>
      </c>
      <c r="H47" s="162">
        <f t="shared" si="2"/>
        <v>3000</v>
      </c>
      <c r="I47" s="163"/>
    </row>
    <row r="48" spans="1:9" ht="29.25" customHeight="1" x14ac:dyDescent="0.4">
      <c r="A48" s="160">
        <v>17</v>
      </c>
      <c r="B48" s="19" t="s">
        <v>236</v>
      </c>
      <c r="C48" s="16" t="s">
        <v>237</v>
      </c>
      <c r="D48" s="129" t="s">
        <v>15</v>
      </c>
      <c r="E48" s="12">
        <v>2800</v>
      </c>
      <c r="F48" s="17">
        <v>1400</v>
      </c>
      <c r="G48" s="161" t="s">
        <v>216</v>
      </c>
      <c r="H48" s="162">
        <f t="shared" si="2"/>
        <v>1400</v>
      </c>
      <c r="I48" s="163"/>
    </row>
    <row r="49" spans="1:9" ht="29.25" customHeight="1" x14ac:dyDescent="0.4">
      <c r="A49" s="160">
        <v>18</v>
      </c>
      <c r="B49" s="19" t="s">
        <v>241</v>
      </c>
      <c r="C49" s="16" t="s">
        <v>242</v>
      </c>
      <c r="D49" s="129" t="s">
        <v>15</v>
      </c>
      <c r="E49" s="12">
        <v>4000</v>
      </c>
      <c r="F49" s="17">
        <v>2000</v>
      </c>
      <c r="G49" s="161" t="s">
        <v>214</v>
      </c>
      <c r="H49" s="162">
        <f t="shared" si="2"/>
        <v>2000</v>
      </c>
      <c r="I49" s="163"/>
    </row>
    <row r="50" spans="1:9" ht="29.25" customHeight="1" x14ac:dyDescent="0.4">
      <c r="A50" s="160">
        <v>19</v>
      </c>
      <c r="B50" s="19" t="s">
        <v>243</v>
      </c>
      <c r="C50" s="16" t="s">
        <v>218</v>
      </c>
      <c r="D50" s="129" t="s">
        <v>15</v>
      </c>
      <c r="E50" s="12">
        <v>6000</v>
      </c>
      <c r="F50" s="17">
        <v>3000</v>
      </c>
      <c r="G50" s="161"/>
      <c r="H50" s="162">
        <f t="shared" si="2"/>
        <v>3000</v>
      </c>
      <c r="I50" s="163"/>
    </row>
    <row r="51" spans="1:9" ht="29.25" customHeight="1" x14ac:dyDescent="0.4">
      <c r="A51" s="160">
        <v>20</v>
      </c>
      <c r="B51" s="19" t="s">
        <v>233</v>
      </c>
      <c r="C51" s="16" t="s">
        <v>138</v>
      </c>
      <c r="D51" s="129" t="s">
        <v>15</v>
      </c>
      <c r="E51" s="12">
        <v>5824</v>
      </c>
      <c r="F51" s="17">
        <v>2912</v>
      </c>
      <c r="G51" s="161" t="s">
        <v>216</v>
      </c>
      <c r="H51" s="162">
        <f t="shared" si="2"/>
        <v>2912</v>
      </c>
      <c r="I51" s="163"/>
    </row>
    <row r="52" spans="1:9" ht="18.75" customHeight="1" thickBot="1" x14ac:dyDescent="0.3">
      <c r="A52" s="124"/>
      <c r="B52" s="283" t="s">
        <v>208</v>
      </c>
      <c r="C52" s="284"/>
      <c r="D52" s="285"/>
      <c r="E52" s="2">
        <f>SUM(E33:E44)</f>
        <v>86064</v>
      </c>
      <c r="F52" s="2">
        <f>SUM(F33:F51)</f>
        <v>62344</v>
      </c>
      <c r="G52" s="125"/>
      <c r="H52" s="159">
        <f>SUM(H33:H51)</f>
        <v>62344</v>
      </c>
      <c r="I52" s="125"/>
    </row>
    <row r="53" spans="1:9" ht="15.75" x14ac:dyDescent="0.25">
      <c r="A53" s="299" t="s">
        <v>35</v>
      </c>
      <c r="B53" s="299"/>
      <c r="C53" s="299"/>
      <c r="D53" s="5"/>
      <c r="E53" s="299" t="s">
        <v>57</v>
      </c>
      <c r="F53" s="299"/>
      <c r="G53" s="299"/>
      <c r="H53" s="299"/>
      <c r="I53" s="299"/>
    </row>
    <row r="54" spans="1:9" ht="15.75" x14ac:dyDescent="0.25">
      <c r="A54" s="6"/>
      <c r="B54" s="301" t="s">
        <v>229</v>
      </c>
      <c r="C54" s="301"/>
      <c r="D54" s="6"/>
      <c r="E54" s="7"/>
      <c r="F54" s="8"/>
      <c r="G54" s="9"/>
    </row>
    <row r="55" spans="1:9" ht="15.75" x14ac:dyDescent="0.25">
      <c r="A55" s="6"/>
      <c r="B55" s="300" t="s">
        <v>37</v>
      </c>
      <c r="C55" s="300"/>
      <c r="D55" s="6"/>
      <c r="E55" s="298" t="s">
        <v>38</v>
      </c>
      <c r="F55" s="298"/>
      <c r="G55" s="298"/>
      <c r="H55" s="298"/>
      <c r="I55" s="298"/>
    </row>
    <row r="56" spans="1:9" ht="15.75" x14ac:dyDescent="0.25">
      <c r="A56" s="210"/>
      <c r="B56" s="210"/>
      <c r="C56" s="210"/>
      <c r="D56" s="5"/>
      <c r="E56" s="298"/>
      <c r="F56" s="298"/>
      <c r="G56" s="298"/>
      <c r="H56" s="298"/>
      <c r="I56" s="298"/>
    </row>
  </sheetData>
  <mergeCells count="21">
    <mergeCell ref="E56:I56"/>
    <mergeCell ref="E53:I53"/>
    <mergeCell ref="B55:C55"/>
    <mergeCell ref="A56:C56"/>
    <mergeCell ref="A53:C53"/>
    <mergeCell ref="E55:I55"/>
    <mergeCell ref="B54:C54"/>
    <mergeCell ref="B52:D52"/>
    <mergeCell ref="A1:I1"/>
    <mergeCell ref="A2:I2"/>
    <mergeCell ref="A3:I3"/>
    <mergeCell ref="A5:I5"/>
    <mergeCell ref="B19:C19"/>
    <mergeCell ref="F19:I19"/>
    <mergeCell ref="A28:I28"/>
    <mergeCell ref="A29:I29"/>
    <mergeCell ref="A30:I30"/>
    <mergeCell ref="A32:I32"/>
    <mergeCell ref="B17:D17"/>
    <mergeCell ref="B22:C22"/>
    <mergeCell ref="F22:I22"/>
  </mergeCells>
  <pageMargins left="0.25" right="0.25" top="0.75" bottom="0.75" header="0.3" footer="0.3"/>
  <pageSetup scale="95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9" sqref="H29"/>
    </sheetView>
  </sheetViews>
  <sheetFormatPr baseColWidth="10" defaultRowHeight="15" x14ac:dyDescent="0.25"/>
  <cols>
    <col min="1" max="2" width="11.42578125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APOYOS TONILA</vt:lpstr>
      <vt:lpstr>PENSIONADOS T Y S</vt:lpstr>
      <vt:lpstr>APOYO SAN MARCOS</vt:lpstr>
      <vt:lpstr>ESCUELAS</vt:lpstr>
      <vt:lpstr>CASAS DE SALUD</vt:lpstr>
      <vt:lpstr>APOYOS Y EVENT.</vt:lpstr>
      <vt:lpstr>Hoja1</vt:lpstr>
      <vt:lpstr>'APOYOS TONILA'!Área_de_impresión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2023-08-08T20:52:39Z</cp:lastPrinted>
  <dcterms:created xsi:type="dcterms:W3CDTF">2022-01-12T16:16:19Z</dcterms:created>
  <dcterms:modified xsi:type="dcterms:W3CDTF">2023-08-08T20:53:03Z</dcterms:modified>
</cp:coreProperties>
</file>