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2023 NOMINAS\2DA DE ABRIL 2023\"/>
    </mc:Choice>
  </mc:AlternateContent>
  <bookViews>
    <workbookView xWindow="0" yWindow="0" windowWidth="28800" windowHeight="12135" activeTab="5"/>
  </bookViews>
  <sheets>
    <sheet name="APOYOS TONILA" sheetId="1" r:id="rId1"/>
    <sheet name="PENSIONADOS T Y S" sheetId="2" r:id="rId2"/>
    <sheet name="APOYO SAN MARCOS" sheetId="3" r:id="rId3"/>
    <sheet name="ESCUELAS" sheetId="4" r:id="rId4"/>
    <sheet name="CASAS DE SALUD" sheetId="5" r:id="rId5"/>
    <sheet name="APOYOS Y EVENT." sheetId="6" r:id="rId6"/>
    <sheet name="Hoja1" sheetId="7" r:id="rId7"/>
  </sheets>
  <definedNames>
    <definedName name="_xlnm.Print_Area" localSheetId="0">'APOYOS TONILA'!$L$8</definedName>
  </definedNames>
  <calcPr calcId="152511"/>
</workbook>
</file>

<file path=xl/calcChain.xml><?xml version="1.0" encoding="utf-8"?>
<calcChain xmlns="http://schemas.openxmlformats.org/spreadsheetml/2006/main">
  <c r="F52" i="6" l="1"/>
  <c r="H51" i="6"/>
  <c r="H52" i="6"/>
  <c r="H50" i="6"/>
  <c r="G34" i="2" l="1"/>
  <c r="D22" i="2" l="1"/>
  <c r="G22" i="2"/>
  <c r="E35" i="6" l="1"/>
  <c r="E36" i="6"/>
  <c r="E37" i="6"/>
  <c r="E38" i="6"/>
  <c r="E39" i="6"/>
  <c r="E40" i="6"/>
  <c r="E41" i="6"/>
  <c r="E42" i="6"/>
  <c r="E43" i="6"/>
  <c r="E44" i="6"/>
  <c r="E45" i="6"/>
  <c r="E46" i="6"/>
  <c r="E48" i="6"/>
  <c r="E49" i="6"/>
  <c r="E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7" i="6"/>
  <c r="H8" i="6"/>
  <c r="H9" i="6"/>
  <c r="H10" i="6"/>
  <c r="H11" i="6"/>
  <c r="H12" i="6"/>
  <c r="H13" i="6"/>
  <c r="H14" i="6"/>
  <c r="H15" i="6"/>
  <c r="E52" i="6" l="1"/>
  <c r="E31" i="1"/>
  <c r="E32" i="1"/>
  <c r="E35" i="1"/>
  <c r="E36" i="1"/>
  <c r="E37" i="1"/>
  <c r="E38" i="1"/>
  <c r="E8" i="1"/>
  <c r="E9" i="1"/>
  <c r="E10" i="1"/>
  <c r="E11" i="1"/>
  <c r="E12" i="1"/>
  <c r="E13" i="1"/>
  <c r="E14" i="1"/>
  <c r="I21" i="3" l="1"/>
  <c r="E21" i="3"/>
  <c r="A8" i="6" l="1"/>
  <c r="A9" i="6" s="1"/>
  <c r="A10" i="6" s="1"/>
  <c r="A11" i="6" s="1"/>
  <c r="A12" i="6" s="1"/>
  <c r="A13" i="6" s="1"/>
  <c r="A14" i="6" s="1"/>
  <c r="A15" i="6" s="1"/>
  <c r="I13" i="1" l="1"/>
  <c r="G32" i="3"/>
  <c r="F32" i="3"/>
  <c r="G29" i="2"/>
  <c r="G28" i="2"/>
  <c r="E6" i="1" l="1"/>
  <c r="E30" i="1"/>
  <c r="E15" i="1" l="1"/>
  <c r="E39" i="1"/>
  <c r="G39" i="1"/>
  <c r="I31" i="1"/>
  <c r="I32" i="1"/>
  <c r="I33" i="1"/>
  <c r="I34" i="1"/>
  <c r="I35" i="1"/>
  <c r="I36" i="1"/>
  <c r="I37" i="1"/>
  <c r="I38" i="1"/>
  <c r="I30" i="1"/>
  <c r="I7" i="1"/>
  <c r="I9" i="1"/>
  <c r="I10" i="1"/>
  <c r="I8" i="1"/>
  <c r="I12" i="1"/>
  <c r="I14" i="1"/>
  <c r="I11" i="1"/>
  <c r="I6" i="1"/>
  <c r="H34" i="6" l="1"/>
  <c r="H6" i="6"/>
  <c r="E8" i="6"/>
  <c r="E9" i="6"/>
  <c r="E13" i="6"/>
  <c r="E14" i="6"/>
  <c r="D7" i="5"/>
  <c r="D8" i="5"/>
  <c r="D9" i="5"/>
  <c r="D10" i="5"/>
  <c r="D11" i="5"/>
  <c r="D12" i="5"/>
  <c r="D13" i="5"/>
  <c r="D6" i="5"/>
  <c r="E12" i="4"/>
  <c r="E7" i="3"/>
  <c r="E8" i="3"/>
  <c r="E9" i="3"/>
  <c r="E10" i="3"/>
  <c r="E11" i="3"/>
  <c r="E12" i="3"/>
  <c r="E13" i="3"/>
  <c r="E14" i="3"/>
  <c r="E15" i="3"/>
  <c r="E16" i="3"/>
  <c r="E18" i="3"/>
  <c r="E19" i="3"/>
  <c r="E20" i="3"/>
  <c r="E22" i="3"/>
  <c r="E23" i="3"/>
  <c r="E24" i="3"/>
  <c r="E25" i="3"/>
  <c r="E26" i="3"/>
  <c r="E27" i="3"/>
  <c r="E28" i="3"/>
  <c r="E29" i="3"/>
  <c r="E30" i="3"/>
  <c r="E31" i="3"/>
  <c r="E6" i="3"/>
  <c r="E3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30" i="2"/>
  <c r="G31" i="2"/>
  <c r="G32" i="2"/>
  <c r="G33" i="2"/>
  <c r="G35" i="2"/>
  <c r="D3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31" i="2"/>
  <c r="D32" i="2"/>
  <c r="D33" i="2"/>
  <c r="D35" i="2"/>
  <c r="I28" i="3"/>
  <c r="I29" i="3"/>
  <c r="I30" i="3"/>
  <c r="I31" i="3"/>
  <c r="I22" i="3"/>
  <c r="I23" i="3"/>
  <c r="I24" i="3"/>
  <c r="I20" i="3"/>
  <c r="I14" i="3"/>
  <c r="I15" i="3"/>
  <c r="I16" i="3"/>
  <c r="I17" i="3"/>
  <c r="I18" i="3"/>
  <c r="I12" i="3"/>
  <c r="F16" i="6"/>
  <c r="E14" i="5"/>
  <c r="D14" i="5" l="1"/>
  <c r="D12" i="4"/>
  <c r="E32" i="3"/>
  <c r="E16" i="6"/>
  <c r="H16" i="6"/>
  <c r="I27" i="3"/>
  <c r="I26" i="3"/>
  <c r="I25" i="3"/>
  <c r="I19" i="3"/>
  <c r="I13" i="3"/>
  <c r="I11" i="3"/>
  <c r="I10" i="3"/>
  <c r="I9" i="3"/>
  <c r="I8" i="3"/>
  <c r="I7" i="3"/>
  <c r="D36" i="2"/>
  <c r="A6" i="2"/>
  <c r="A7" i="2" s="1"/>
  <c r="A8" i="2" s="1"/>
  <c r="A9" i="2" l="1"/>
  <c r="A10" i="2" s="1"/>
  <c r="A11" i="2" s="1"/>
  <c r="A12" i="2" s="1"/>
  <c r="A13" i="2" s="1"/>
  <c r="A14" i="2" s="1"/>
  <c r="I6" i="3"/>
  <c r="I32" i="3" s="1"/>
  <c r="G5" i="2"/>
  <c r="I39" i="1"/>
  <c r="F39" i="1"/>
  <c r="G36" i="2" l="1"/>
  <c r="F15" i="1"/>
  <c r="I15" i="1"/>
</calcChain>
</file>

<file path=xl/sharedStrings.xml><?xml version="1.0" encoding="utf-8"?>
<sst xmlns="http://schemas.openxmlformats.org/spreadsheetml/2006/main" count="562" uniqueCount="261">
  <si>
    <t xml:space="preserve">                                    MUNICIPIO DE TONILA, JALISCO</t>
  </si>
  <si>
    <t>ATO-01</t>
  </si>
  <si>
    <t>NOMINA DE APOYOS A PERSONAL EVENTUAL Y DIVERSOS</t>
  </si>
  <si>
    <t xml:space="preserve">No. </t>
  </si>
  <si>
    <t>NOMBRE</t>
  </si>
  <si>
    <t>CARGO</t>
  </si>
  <si>
    <t>AREA</t>
  </si>
  <si>
    <t>APOYO MENSUAL</t>
  </si>
  <si>
    <t>MENSUAL</t>
  </si>
  <si>
    <t>QUINCENAL</t>
  </si>
  <si>
    <t>FORMA DE PAGO</t>
  </si>
  <si>
    <t xml:space="preserve">TOTAL A PAGAR </t>
  </si>
  <si>
    <t>FIRMA DEL TRABAJADOR</t>
  </si>
  <si>
    <t>MANUEL LOPEZ LUPIAN</t>
  </si>
  <si>
    <t>AUXILIAR DE SISTEMAS</t>
  </si>
  <si>
    <t>TONILA</t>
  </si>
  <si>
    <t>LORENA MAGAÑA BAUTISTA</t>
  </si>
  <si>
    <t>SECRETARIA PROTECCION CIVIL</t>
  </si>
  <si>
    <t>AUXILIAR GENERAL DE OBRAS</t>
  </si>
  <si>
    <t>JUAN MORENO CARRILLO</t>
  </si>
  <si>
    <t>GUILLERMO MATA FIGUEROA</t>
  </si>
  <si>
    <t>AUXILIAR  DE ASEO PUBLICO</t>
  </si>
  <si>
    <t>MARCO CESAR LARIOS ALONSO</t>
  </si>
  <si>
    <t>AUXILIAR GENERAL</t>
  </si>
  <si>
    <t>JOSE ANTONIO DURAN RUBIO</t>
  </si>
  <si>
    <t>MEDICO MUNICIPAL SAN MARCOS</t>
  </si>
  <si>
    <t>MA DEL CARMEN GODINEZ MARTINEZ</t>
  </si>
  <si>
    <t xml:space="preserve">AUXILIAR UBR </t>
  </si>
  <si>
    <t>J JESUS GONZALEZ MAGAÑA</t>
  </si>
  <si>
    <t>JARDINERO LA ESPERANZA</t>
  </si>
  <si>
    <t>TOTALES</t>
  </si>
  <si>
    <t xml:space="preserve">        PRESIDENTE MUNICIPAL</t>
  </si>
  <si>
    <t>ENCARGADO DE HACIENDA MPAL.</t>
  </si>
  <si>
    <t>PROFR. JOSE MARTIN HERNANDEZ ALVAREZ</t>
  </si>
  <si>
    <t>ENFRO. URIEL ALEJANDRO MAGAÑA RENTERIA</t>
  </si>
  <si>
    <t>No</t>
  </si>
  <si>
    <t>No.</t>
  </si>
  <si>
    <t>MUNICIPIO DE TONILA, JALISCO</t>
  </si>
  <si>
    <t>PAGO</t>
  </si>
  <si>
    <t>J JESUS SERRANO ROCHA</t>
  </si>
  <si>
    <t>TRASLADO ALUMNOS</t>
  </si>
  <si>
    <t>.</t>
  </si>
  <si>
    <t>ROBERTO CARLOS RODRIGUEZ HERNANDEZ</t>
  </si>
  <si>
    <t xml:space="preserve">EDGAR GEOVANI GONZALEZ </t>
  </si>
  <si>
    <t>CAMPO LA ESPERANZA</t>
  </si>
  <si>
    <t>JOSE ANDRES ROJAS LARIOS</t>
  </si>
  <si>
    <t>FINES DE SEMANA UNIDAD DEPORTIVA TONILA</t>
  </si>
  <si>
    <t>DULCE GUADALUPE MAGAÑA RENTERIA</t>
  </si>
  <si>
    <t>GIOVANI CANDELARIO CUEVAS GALLEGOS</t>
  </si>
  <si>
    <t>LUCIA MEDINA FLORES</t>
  </si>
  <si>
    <t>YUDITH REYES JUAREZ</t>
  </si>
  <si>
    <t xml:space="preserve">ANTONIO MARTINEZ GARCIA </t>
  </si>
  <si>
    <t xml:space="preserve">JARDIN HUITLACOCHE </t>
  </si>
  <si>
    <t>TESORERO MUNICIPAL</t>
  </si>
  <si>
    <t>SUPLENCIA  MED. VET. RASTRO</t>
  </si>
  <si>
    <t xml:space="preserve">AUXILIAR PRIM PONCIANA ARRIAGA </t>
  </si>
  <si>
    <t xml:space="preserve">                                           NOMINA DE APOYOS A PERSONAL EVENTUAL Y DIVERSOS              ATO-02</t>
  </si>
  <si>
    <r>
      <t xml:space="preserve">                                                                                MUNICIPIO DE TONILA, JALISCO                                                </t>
    </r>
    <r>
      <rPr>
        <b/>
        <sz val="12"/>
        <color theme="1"/>
        <rFont val="Arial"/>
        <family val="2"/>
      </rPr>
      <t xml:space="preserve">   </t>
    </r>
    <r>
      <rPr>
        <b/>
        <sz val="20"/>
        <color theme="1"/>
        <rFont val="Arial"/>
        <family val="2"/>
      </rPr>
      <t>PTO-01</t>
    </r>
  </si>
  <si>
    <t>NOMINA DE APOYOS DIVERSOS</t>
  </si>
  <si>
    <t>SUBSIDIOS A PENSIONADOS</t>
  </si>
  <si>
    <t>TOTAL</t>
  </si>
  <si>
    <t>Ofelia Palafox Càrdenas</t>
  </si>
  <si>
    <t>Pensionado</t>
  </si>
  <si>
    <t>Angela Gonzalez Garcia</t>
  </si>
  <si>
    <t>Ma Dolores Rodriguez Macias</t>
  </si>
  <si>
    <t>Catalina Rodrìguez Mèndez</t>
  </si>
  <si>
    <t>J Jesus Rolon Lupian</t>
  </si>
  <si>
    <t>Ma Concepcion Silva Facio</t>
  </si>
  <si>
    <t>Francisco Rodriguez Gaytan</t>
  </si>
  <si>
    <t>Maria Rolon Lupian</t>
  </si>
  <si>
    <t>Rosalina Rolón Sánchez</t>
  </si>
  <si>
    <t>Jose Manuel Silva Facio</t>
  </si>
  <si>
    <t>Carmen Plascencia Garcia</t>
  </si>
  <si>
    <t>Erika Estefania Zamora Isais</t>
  </si>
  <si>
    <t>Fidelina Lopez Guerrero</t>
  </si>
  <si>
    <t>J Jesus Magaña Magaña</t>
  </si>
  <si>
    <t>Efren Campos Bernabe</t>
  </si>
  <si>
    <t>Agustin Rodiguez Garcia</t>
  </si>
  <si>
    <t>Eustolia Magaña Vazquez</t>
  </si>
  <si>
    <t>PROFR. JOSE  MARTIN HERNANDEZ ALVAREZ</t>
  </si>
  <si>
    <t>J. Guadalupe Ibañez Sabas</t>
  </si>
  <si>
    <t>Martha Rodrìguez Vda. De Carrillo</t>
  </si>
  <si>
    <t>Ventura Antonio Rodriguez Silva</t>
  </si>
  <si>
    <t>J. Jesus Rodriguez Carrillo</t>
  </si>
  <si>
    <t>Hugo Aguilera Pazarin</t>
  </si>
  <si>
    <t>PAGO QUINCENAL</t>
  </si>
  <si>
    <t>APOYOS A AUXILIARES</t>
  </si>
  <si>
    <t xml:space="preserve">ADAN GUILLERMO PRECIADO </t>
  </si>
  <si>
    <t>CHOFER DELEGACION SAN MARCOS</t>
  </si>
  <si>
    <t>SANDRA PAZARIN FLORES</t>
  </si>
  <si>
    <t>ASEO CASA DE LA CULTURA SAN MARCOS</t>
  </si>
  <si>
    <t>GERARDO GARCIA CARDENAS</t>
  </si>
  <si>
    <t>TANIA NEGRETE CERNAS</t>
  </si>
  <si>
    <t>AUXILIAR CENTRO SALUD TONILA</t>
  </si>
  <si>
    <t>MARCELINO MANZO VARGAS</t>
  </si>
  <si>
    <t>VELADOR ESCUELA SAN MARCOS</t>
  </si>
  <si>
    <t>AMALIA ROLON HERNANDEZ</t>
  </si>
  <si>
    <t xml:space="preserve">AUXILIAR DELEGACION </t>
  </si>
  <si>
    <t>BRENDA NEGRETE AGUILAR</t>
  </si>
  <si>
    <t>AUX CASA DE LA CULTURA</t>
  </si>
  <si>
    <t>ALFONSO SILVA</t>
  </si>
  <si>
    <t>ENC. PANTEON DE SNA MARCOS</t>
  </si>
  <si>
    <t>MARTIN TRUJILLO IBAÑEZ</t>
  </si>
  <si>
    <t>AUXILIAR DE UNIDAD DEP SAN MARCOS</t>
  </si>
  <si>
    <t>JULIAN HERNANDEZ MEDINA</t>
  </si>
  <si>
    <t>ENC DE LA TOMA DE AGUA</t>
  </si>
  <si>
    <t>ISIS GABRIELA HERNANDEZ</t>
  </si>
  <si>
    <t>INTENDENTE PRESCOLAR</t>
  </si>
  <si>
    <t>BERNARDO IBAÑEZ CHAVEZ</t>
  </si>
  <si>
    <t>CLEMENTE MANCILLA SILVA</t>
  </si>
  <si>
    <t>MARTIN IBAÑEZ MACEDO</t>
  </si>
  <si>
    <t>AUXILIAR SAN MARCOS</t>
  </si>
  <si>
    <t>MANUEL SOLIS CARRILLO</t>
  </si>
  <si>
    <t>AUXILIAR ADMO TENEX</t>
  </si>
  <si>
    <t>RODRIGO PLASCENCIA ESPIRITU</t>
  </si>
  <si>
    <t>FONTANERO</t>
  </si>
  <si>
    <t>BERENICE CASTILLO MANZO</t>
  </si>
  <si>
    <t>AUXILIAR ADMO SAN MARCOS</t>
  </si>
  <si>
    <t>VICTORIANO ALVARADO G</t>
  </si>
  <si>
    <t>RAMON MORENO SOLANO</t>
  </si>
  <si>
    <t>ASEADOR</t>
  </si>
  <si>
    <t xml:space="preserve">JOSE MAGAÑA </t>
  </si>
  <si>
    <t>INTENDENTE JARDIN DEL MUERTO</t>
  </si>
  <si>
    <t>MANUEL ROLON LORENZO</t>
  </si>
  <si>
    <t>Desmontador</t>
  </si>
  <si>
    <t>SAN MARCOS</t>
  </si>
  <si>
    <t>URBANO RIOS BONILLA</t>
  </si>
  <si>
    <t>JUAN MARCOS RIVERA SANCHEZ</t>
  </si>
  <si>
    <t>SILVIA VENTURA NAVARRO</t>
  </si>
  <si>
    <t>PRESIDENTE MUNICIPAL</t>
  </si>
  <si>
    <t>INTENDENCIA</t>
  </si>
  <si>
    <t>Enc. de baños pùblicos TV</t>
  </si>
  <si>
    <t>Enc. de baños pùblicos TM</t>
  </si>
  <si>
    <t xml:space="preserve">MUNICIPIO DE TONILA, JALISCO </t>
  </si>
  <si>
    <t>NOMINA DE APOYOS A ESCUELAS COMO AUX. MANTENIMIENTO</t>
  </si>
  <si>
    <t>ESCUELA</t>
  </si>
  <si>
    <t>FIRMA</t>
  </si>
  <si>
    <t>APOYO JARDIN DE NIÑOS MARGARITA MAZA PARA MAESTRA DE INGLES</t>
  </si>
  <si>
    <t>ROSA MARIA ZEPEDA HERNANDEZ</t>
  </si>
  <si>
    <t>AUX. DE INTENTENDE DEL CAM</t>
  </si>
  <si>
    <t>CLARIBEL PAPIAS HURTADO</t>
  </si>
  <si>
    <t>APOYO PARA INTENDENTE JARDIN DE NIÑOS MANUEL GONZALEZ HINOJOSA</t>
  </si>
  <si>
    <t>NEYRI MANZO ROBLES</t>
  </si>
  <si>
    <t>APOYO INTENDENTE PRIMARIA JUSTO SIERRA</t>
  </si>
  <si>
    <t xml:space="preserve">    C. ENFRO. URIEL ALEJANDRO MAGAÑA RENTERIA</t>
  </si>
  <si>
    <t>APOYO INTENDENTE ESCUELA AGUSTIN MELGAR SAN MARCOS</t>
  </si>
  <si>
    <t>NOMINA APOYOS A PERSONAL DE CASAS Y CENTROS DE SALUD</t>
  </si>
  <si>
    <t>COMUNIDAD</t>
  </si>
  <si>
    <t>JUAN BARRAGAN</t>
  </si>
  <si>
    <t>MARIA LUISA SILVA VEGA</t>
  </si>
  <si>
    <t>ARIANA ISABEL MAGAÑA ROMERO</t>
  </si>
  <si>
    <t>COFRADIA</t>
  </si>
  <si>
    <t>ALICIA SILVA RODRIGUEZ</t>
  </si>
  <si>
    <t>MA CONSUELO ZUÑIGA CHAVEZ</t>
  </si>
  <si>
    <t>TENEXCAMILPA</t>
  </si>
  <si>
    <t>ROSARIO ROCHA CARRILLO</t>
  </si>
  <si>
    <t>MA. MARGARITA CARRILLO CARRILLO</t>
  </si>
  <si>
    <t>LA ESPERANZA</t>
  </si>
  <si>
    <t>MA DELFINA DENIZ TORRES</t>
  </si>
  <si>
    <t>MA LOURDES RODRIGUEZ ZUÑIGA</t>
  </si>
  <si>
    <t xml:space="preserve">TOTAL </t>
  </si>
  <si>
    <t>TIPO DE</t>
  </si>
  <si>
    <r>
      <t xml:space="preserve">                                                  NOMINA DE APOYOS ADMINISTRATIVOS TONILA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1"/>
        <rFont val="Arial"/>
        <family val="2"/>
      </rPr>
      <t>AAT</t>
    </r>
  </si>
  <si>
    <t xml:space="preserve">APOYOS ADMINISTRATIVOS </t>
  </si>
  <si>
    <t>ATENCIUON CIUDADANA</t>
  </si>
  <si>
    <t>ALAM GEOVANI AVIÑA MANCILLA</t>
  </si>
  <si>
    <t>COMUNICACIÓN SOCIAL</t>
  </si>
  <si>
    <t>ROCIO GUADALUPE LOPEZ</t>
  </si>
  <si>
    <t>AUX HACIENDA MUNICIPAL</t>
  </si>
  <si>
    <t>KARLA KARENY VELASCO RODRIGUEZ</t>
  </si>
  <si>
    <t>AUX AGUA POTABLE</t>
  </si>
  <si>
    <t>JOSE MANUEL ADAME ROCHA</t>
  </si>
  <si>
    <t>AUX OBRAS PUBLICAS</t>
  </si>
  <si>
    <t>JOSE FRANCISCO SANCHEZ RAMIREZ</t>
  </si>
  <si>
    <t>AUXOBRAS PUBLICAS</t>
  </si>
  <si>
    <t>MIGUEL ANGEL CANDIA NAVARRO</t>
  </si>
  <si>
    <t>ASESOR JURIDICO</t>
  </si>
  <si>
    <t>J JESUS ORTIZ CARRILLO</t>
  </si>
  <si>
    <t xml:space="preserve">EVENTULES </t>
  </si>
  <si>
    <t>MARTIN ERNESTO CALVILLO ZUÑIGA</t>
  </si>
  <si>
    <t>FEDERICO PALAFOX RODRIGUEZ</t>
  </si>
  <si>
    <t>OP MAQUINARIA</t>
  </si>
  <si>
    <t>OMAR GONZALEZ MAGAÑA</t>
  </si>
  <si>
    <t>SAMUEL ACEVEDO DOMINGUEZ</t>
  </si>
  <si>
    <t>MARTIN ROLON GUILLERMO</t>
  </si>
  <si>
    <t>ALFREDO FERRER CARRILLO</t>
  </si>
  <si>
    <t>MA MERCEDES TAPIA MEJIA</t>
  </si>
  <si>
    <t>MA ISABEL JACOBO MARTINEZ</t>
  </si>
  <si>
    <t>CASA DE LA CULTURA</t>
  </si>
  <si>
    <t>PAGO MENSUAL</t>
  </si>
  <si>
    <t>TIPO DE    PAGO</t>
  </si>
  <si>
    <t>AUX. OBRA PUB.</t>
  </si>
  <si>
    <t>ENC. CAMPO</t>
  </si>
  <si>
    <t>TOTALES.</t>
  </si>
  <si>
    <t>Veronica Mancilla Guillermo</t>
  </si>
  <si>
    <t>Carmen Negrete Martinez</t>
  </si>
  <si>
    <t>Pedro Sanchez Diaz</t>
  </si>
  <si>
    <t>TIPO DE PAGO</t>
  </si>
  <si>
    <t>Eduardo Ramirez Urtiz</t>
  </si>
  <si>
    <t>T</t>
  </si>
  <si>
    <t>CENTRO SALUD SN M.</t>
  </si>
  <si>
    <t>E</t>
  </si>
  <si>
    <t xml:space="preserve">T </t>
  </si>
  <si>
    <t>CHOFER</t>
  </si>
  <si>
    <t>APOYO PARA AUX JARDIN DE NIÑOS DE LA ESPERANZA</t>
  </si>
  <si>
    <t xml:space="preserve">Jose Luis Castillo Silva </t>
  </si>
  <si>
    <r>
      <t xml:space="preserve">                               NOMINA DE APOYOS A PERSONAL EVENTUAL Y DIVERSOS             </t>
    </r>
    <r>
      <rPr>
        <b/>
        <sz val="14"/>
        <color theme="1"/>
        <rFont val="Arial"/>
        <family val="2"/>
      </rPr>
      <t>ASM-01</t>
    </r>
  </si>
  <si>
    <t xml:space="preserve"> LIPIEZA TOMA HUESO DE MULA</t>
  </si>
  <si>
    <t>TRABAJOS EXTRAS SERVICIO AGUA</t>
  </si>
  <si>
    <t>CHOFER DEL. SAN MARCOS</t>
  </si>
  <si>
    <t xml:space="preserve">           MUNICIPIO DE TONILA, JALISCO</t>
  </si>
  <si>
    <r>
      <t xml:space="preserve">                                                                 MUNICIPIO DE TONILA                                                  AGT 01            </t>
    </r>
    <r>
      <rPr>
        <b/>
        <sz val="14"/>
        <color theme="9" tint="-0.249977111117893"/>
        <rFont val="Arial"/>
        <family val="2"/>
      </rPr>
      <t xml:space="preserve"> </t>
    </r>
  </si>
  <si>
    <t xml:space="preserve">   NOMINA EVENTUALES TONILA</t>
  </si>
  <si>
    <t>VANESA DEL CRISTAL AMEZCUA ZEPEDA</t>
  </si>
  <si>
    <t>_______________________________________</t>
  </si>
  <si>
    <t>ROSA ELIZABETH SANCHEZ LORENZANA</t>
  </si>
  <si>
    <t xml:space="preserve">ANTONIO LOPEZ LUPIAN </t>
  </si>
  <si>
    <t>PROM DEP</t>
  </si>
  <si>
    <t>CLAUDIA DE LAS MERCEDES GUDIÑO M</t>
  </si>
  <si>
    <t>RUPERTA MAGAÑA AVALOS</t>
  </si>
  <si>
    <t>RICARDO MISSAEL ORTEGA SILVA</t>
  </si>
  <si>
    <t>INSTRUCTOR</t>
  </si>
  <si>
    <t>INTENDENTE</t>
  </si>
  <si>
    <t>BAÑOS PUBLICOS</t>
  </si>
  <si>
    <t xml:space="preserve">SERGIO ROJAS LARIOS </t>
  </si>
  <si>
    <t xml:space="preserve">INSTRUCTOR </t>
  </si>
  <si>
    <t>JOSE LUIS ROJAS  JR</t>
  </si>
  <si>
    <t xml:space="preserve">RETENCION </t>
  </si>
  <si>
    <r>
      <rPr>
        <b/>
        <sz val="11"/>
        <color rgb="FF0070C0"/>
        <rFont val="Arial"/>
        <family val="2"/>
      </rPr>
      <t xml:space="preserve">           </t>
    </r>
    <r>
      <rPr>
        <b/>
        <u/>
        <sz val="11"/>
        <color rgb="FF0070C0"/>
        <rFont val="Arial"/>
        <family val="2"/>
      </rPr>
      <t xml:space="preserve"> APOYOS A AUXILIARES</t>
    </r>
  </si>
  <si>
    <r>
      <t xml:space="preserve">                </t>
    </r>
    <r>
      <rPr>
        <b/>
        <u/>
        <sz val="11"/>
        <color rgb="FF0070C0"/>
        <rFont val="Arial"/>
        <family val="2"/>
      </rPr>
      <t>APOYOS A AUXILIARES</t>
    </r>
  </si>
  <si>
    <t>Guillermina Lazarit Juarez</t>
  </si>
  <si>
    <t>Guillermo Cortes Vizcaino</t>
  </si>
  <si>
    <t>RETENCION</t>
  </si>
  <si>
    <t>ALEJANDRINA MORENO ROLON</t>
  </si>
  <si>
    <t xml:space="preserve">KARINA GUADALUPE MARTINEZ SANABRIA </t>
  </si>
  <si>
    <t>ALONDRA AZUCENA CARRILLO MARTINEZ</t>
  </si>
  <si>
    <t>JULIO VAZQUEZ MAGAÑA</t>
  </si>
  <si>
    <t xml:space="preserve">OP MAQUINARIA </t>
  </si>
  <si>
    <t xml:space="preserve">TONILA </t>
  </si>
  <si>
    <t>ISRAEL BAUTISTA ROBLES</t>
  </si>
  <si>
    <t>AUX. ADMON PC.</t>
  </si>
  <si>
    <t>ELUTERIO PEREZ MEZA</t>
  </si>
  <si>
    <t>Jose Moreno Carrillo</t>
  </si>
  <si>
    <t>Marcelino Cano Zepeda</t>
  </si>
  <si>
    <t>ANA DANIELA MANCILLA CORTES</t>
  </si>
  <si>
    <t>AUX DE JARDIN DE NIÑOS JUAN SPADA GROSSI</t>
  </si>
  <si>
    <t>___________________________________________________________</t>
  </si>
  <si>
    <t>______________________________________________________</t>
  </si>
  <si>
    <t>MARIO IVAN PEREZ AGUILAR</t>
  </si>
  <si>
    <t xml:space="preserve">DANIELA CABERA OCHOA </t>
  </si>
  <si>
    <t xml:space="preserve">MARTIN TORRES MEDINA </t>
  </si>
  <si>
    <t>RASTRO</t>
  </si>
  <si>
    <t>MA CONCEPCION SALVADOR MAGAÑA</t>
  </si>
  <si>
    <t>INSTRUCTORA</t>
  </si>
  <si>
    <t>DEL 16  AL 30  DE ABRIL  DEL 2023</t>
  </si>
  <si>
    <t>DEL 16  AL 30  DE ABRIL  DE 2023</t>
  </si>
  <si>
    <r>
      <t xml:space="preserve">                                                                         DEL 16  AL 30  DE ABRIL  DEL 2023                                   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 tint="-0.249977111117893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AES-01  </t>
    </r>
  </si>
  <si>
    <r>
      <t xml:space="preserve">                                                           DEL 16  AL 30  DE ABRIL  DEL 2023                                        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ACS 01</t>
    </r>
  </si>
  <si>
    <t xml:space="preserve"> </t>
  </si>
  <si>
    <t xml:space="preserve">             DEL 16  AL 30  DE ABRIL  DEL 2023</t>
  </si>
  <si>
    <t xml:space="preserve">   DEL 16   AL 30  DE ABRIL 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</si>
</sst>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color rgb="FF0070C0"/>
      <name val="Arial"/>
      <family val="2"/>
    </font>
    <font>
      <sz val="9"/>
      <name val="Calibri"/>
      <family val="2"/>
      <scheme val="minor"/>
    </font>
    <font>
      <b/>
      <sz val="9"/>
      <color rgb="FF00B050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Arial Black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u/>
      <sz val="8"/>
      <color rgb="FF0070C0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1"/>
      <color rgb="FF00B050"/>
      <name val="Arial Black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7">
    <xf numFmtId="0" fontId="0" fillId="0" borderId="0" xfId="0"/>
    <xf numFmtId="44" fontId="9" fillId="0" borderId="10" xfId="1" applyFont="1" applyFill="1" applyBorder="1" applyAlignment="1">
      <alignment horizontal="center" vertical="center"/>
    </xf>
    <xf numFmtId="44" fontId="6" fillId="3" borderId="16" xfId="1" applyFont="1" applyFill="1" applyBorder="1" applyAlignment="1">
      <alignment horizontal="left" vertical="center"/>
    </xf>
    <xf numFmtId="0" fontId="2" fillId="3" borderId="17" xfId="0" applyFont="1" applyFill="1" applyBorder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0" fontId="15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 wrapText="1"/>
    </xf>
    <xf numFmtId="44" fontId="16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/>
    </xf>
    <xf numFmtId="44" fontId="18" fillId="3" borderId="16" xfId="1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44" fontId="17" fillId="5" borderId="10" xfId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0" fillId="0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6" fillId="5" borderId="10" xfId="0" applyFont="1" applyFill="1" applyBorder="1" applyAlignment="1">
      <alignment horizontal="center" vertical="center" wrapText="1"/>
    </xf>
    <xf numFmtId="44" fontId="16" fillId="5" borderId="10" xfId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/>
    </xf>
    <xf numFmtId="44" fontId="11" fillId="3" borderId="32" xfId="1" applyFont="1" applyFill="1" applyBorder="1" applyAlignment="1">
      <alignment horizontal="left" vertical="center"/>
    </xf>
    <xf numFmtId="0" fontId="23" fillId="3" borderId="32" xfId="0" applyFont="1" applyFill="1" applyBorder="1"/>
    <xf numFmtId="0" fontId="17" fillId="5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18" fillId="0" borderId="0" xfId="0" applyFont="1"/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0" xfId="0" applyFill="1" applyBorder="1"/>
    <xf numFmtId="44" fontId="6" fillId="3" borderId="32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Border="1"/>
    <xf numFmtId="0" fontId="0" fillId="0" borderId="10" xfId="0" applyFont="1" applyFill="1" applyBorder="1" applyAlignment="1">
      <alignment horizontal="center"/>
    </xf>
    <xf numFmtId="44" fontId="17" fillId="0" borderId="10" xfId="1" applyFont="1" applyFill="1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44" fontId="21" fillId="5" borderId="10" xfId="1" applyFont="1" applyFill="1" applyBorder="1" applyAlignment="1">
      <alignment horizontal="center" vertical="center"/>
    </xf>
    <xf numFmtId="0" fontId="10" fillId="5" borderId="10" xfId="1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0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/>
    <xf numFmtId="0" fontId="6" fillId="0" borderId="0" xfId="0" applyFont="1" applyBorder="1" applyAlignment="1"/>
    <xf numFmtId="164" fontId="16" fillId="0" borderId="10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horizontal="center" vertical="center" wrapText="1"/>
    </xf>
    <xf numFmtId="0" fontId="13" fillId="3" borderId="32" xfId="0" applyNumberFormat="1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21" xfId="0" applyBorder="1"/>
    <xf numFmtId="0" fontId="14" fillId="0" borderId="0" xfId="0" applyFont="1" applyBorder="1"/>
    <xf numFmtId="44" fontId="0" fillId="0" borderId="22" xfId="1" applyFont="1" applyFill="1" applyBorder="1"/>
    <xf numFmtId="0" fontId="22" fillId="5" borderId="10" xfId="0" applyFont="1" applyFill="1" applyBorder="1" applyAlignment="1">
      <alignment horizontal="center" vertical="center" wrapText="1"/>
    </xf>
    <xf numFmtId="44" fontId="1" fillId="5" borderId="10" xfId="1" applyFont="1" applyFill="1" applyBorder="1" applyAlignment="1">
      <alignment vertical="center"/>
    </xf>
    <xf numFmtId="44" fontId="0" fillId="5" borderId="10" xfId="0" applyNumberFormat="1" applyFill="1" applyBorder="1" applyAlignment="1">
      <alignment horizontal="center" vertical="center"/>
    </xf>
    <xf numFmtId="0" fontId="0" fillId="7" borderId="33" xfId="0" applyFill="1" applyBorder="1"/>
    <xf numFmtId="44" fontId="2" fillId="7" borderId="16" xfId="0" applyNumberFormat="1" applyFont="1" applyFill="1" applyBorder="1" applyAlignment="1">
      <alignment horizontal="center"/>
    </xf>
    <xf numFmtId="0" fontId="0" fillId="7" borderId="34" xfId="0" applyFill="1" applyBorder="1"/>
    <xf numFmtId="0" fontId="35" fillId="5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6" fillId="0" borderId="1" xfId="0" applyFont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14" fillId="0" borderId="0" xfId="0" applyFont="1"/>
    <xf numFmtId="0" fontId="0" fillId="3" borderId="10" xfId="0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0" xfId="0" applyFont="1" applyFill="1" applyBorder="1"/>
    <xf numFmtId="44" fontId="35" fillId="0" borderId="10" xfId="0" applyNumberFormat="1" applyFont="1" applyBorder="1" applyAlignment="1">
      <alignment vertical="center"/>
    </xf>
    <xf numFmtId="44" fontId="35" fillId="0" borderId="10" xfId="0" applyNumberFormat="1" applyFont="1" applyBorder="1" applyAlignment="1">
      <alignment horizontal="center"/>
    </xf>
    <xf numFmtId="0" fontId="35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/>
    <xf numFmtId="0" fontId="0" fillId="5" borderId="10" xfId="0" applyFill="1" applyBorder="1" applyAlignment="1">
      <alignment horizontal="center"/>
    </xf>
    <xf numFmtId="0" fontId="14" fillId="0" borderId="10" xfId="0" applyFont="1" applyBorder="1"/>
    <xf numFmtId="0" fontId="14" fillId="3" borderId="10" xfId="0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center"/>
    </xf>
    <xf numFmtId="44" fontId="13" fillId="3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3" borderId="3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0" fontId="30" fillId="3" borderId="17" xfId="0" applyFont="1" applyFill="1" applyBorder="1"/>
    <xf numFmtId="44" fontId="16" fillId="0" borderId="10" xfId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44" fontId="17" fillId="0" borderId="10" xfId="1" applyFont="1" applyFill="1" applyBorder="1" applyAlignment="1">
      <alignment horizontal="center" vertical="center" wrapText="1"/>
    </xf>
    <xf numFmtId="44" fontId="0" fillId="0" borderId="0" xfId="1" applyFont="1"/>
    <xf numFmtId="44" fontId="18" fillId="0" borderId="0" xfId="1" applyFont="1"/>
    <xf numFmtId="0" fontId="17" fillId="0" borderId="10" xfId="0" applyFont="1" applyFill="1" applyBorder="1" applyAlignment="1" applyProtection="1">
      <alignment horizontal="left" vertical="center"/>
      <protection locked="0"/>
    </xf>
    <xf numFmtId="0" fontId="32" fillId="3" borderId="25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2" fillId="3" borderId="26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44" fontId="32" fillId="3" borderId="27" xfId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4" fontId="33" fillId="0" borderId="10" xfId="1" applyFont="1" applyFill="1" applyBorder="1" applyAlignment="1">
      <alignment vertical="center"/>
    </xf>
    <xf numFmtId="44" fontId="34" fillId="0" borderId="10" xfId="1" applyFont="1" applyFill="1" applyBorder="1" applyAlignment="1">
      <alignment vertical="center"/>
    </xf>
    <xf numFmtId="0" fontId="35" fillId="0" borderId="10" xfId="0" applyFont="1" applyFill="1" applyBorder="1" applyAlignment="1"/>
    <xf numFmtId="44" fontId="24" fillId="0" borderId="10" xfId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horizontal="center" vertical="center"/>
    </xf>
    <xf numFmtId="44" fontId="24" fillId="5" borderId="10" xfId="0" applyNumberFormat="1" applyFont="1" applyFill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22" fillId="0" borderId="11" xfId="0" applyFont="1" applyFill="1" applyBorder="1"/>
    <xf numFmtId="44" fontId="9" fillId="0" borderId="11" xfId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/>
    </xf>
    <xf numFmtId="0" fontId="0" fillId="0" borderId="11" xfId="0" applyBorder="1"/>
    <xf numFmtId="0" fontId="16" fillId="0" borderId="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44" fontId="32" fillId="3" borderId="17" xfId="0" applyNumberFormat="1" applyFont="1" applyFill="1" applyBorder="1"/>
    <xf numFmtId="0" fontId="17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0" fillId="0" borderId="44" xfId="0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0" xfId="0" applyFont="1"/>
    <xf numFmtId="44" fontId="0" fillId="0" borderId="0" xfId="0" applyNumberFormat="1" applyFont="1"/>
    <xf numFmtId="44" fontId="11" fillId="0" borderId="0" xfId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44" fontId="11" fillId="0" borderId="0" xfId="0" applyNumberFormat="1" applyFont="1"/>
    <xf numFmtId="0" fontId="11" fillId="0" borderId="0" xfId="0" applyFont="1"/>
    <xf numFmtId="44" fontId="11" fillId="0" borderId="0" xfId="1" applyFont="1"/>
    <xf numFmtId="0" fontId="44" fillId="0" borderId="0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4" fontId="11" fillId="2" borderId="26" xfId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3" fillId="4" borderId="25" xfId="0" applyFont="1" applyFill="1" applyBorder="1" applyAlignment="1">
      <alignment vertical="center"/>
    </xf>
    <xf numFmtId="0" fontId="43" fillId="4" borderId="27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 wrapText="1"/>
    </xf>
    <xf numFmtId="4" fontId="44" fillId="4" borderId="19" xfId="0" applyNumberFormat="1" applyFont="1" applyFill="1" applyBorder="1" applyAlignment="1">
      <alignment vertical="center"/>
    </xf>
    <xf numFmtId="44" fontId="44" fillId="4" borderId="28" xfId="1" applyFont="1" applyFill="1" applyBorder="1" applyAlignment="1">
      <alignment vertical="center"/>
    </xf>
    <xf numFmtId="0" fontId="0" fillId="4" borderId="29" xfId="0" applyFont="1" applyFill="1" applyBorder="1"/>
    <xf numFmtId="0" fontId="41" fillId="5" borderId="10" xfId="0" applyFont="1" applyFill="1" applyBorder="1"/>
    <xf numFmtId="0" fontId="0" fillId="0" borderId="10" xfId="0" applyFont="1" applyFill="1" applyBorder="1"/>
    <xf numFmtId="0" fontId="40" fillId="5" borderId="10" xfId="0" applyFont="1" applyFill="1" applyBorder="1"/>
    <xf numFmtId="0" fontId="11" fillId="3" borderId="32" xfId="0" applyFont="1" applyFill="1" applyBorder="1" applyAlignment="1">
      <alignment horizontal="left" vertical="center"/>
    </xf>
    <xf numFmtId="0" fontId="11" fillId="3" borderId="32" xfId="1" applyNumberFormat="1" applyFont="1" applyFill="1" applyBorder="1" applyAlignment="1">
      <alignment horizontal="left" vertical="center"/>
    </xf>
    <xf numFmtId="0" fontId="2" fillId="3" borderId="32" xfId="0" applyFont="1" applyFill="1" applyBorder="1"/>
    <xf numFmtId="164" fontId="6" fillId="3" borderId="3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8" borderId="20" xfId="0" applyFont="1" applyFill="1" applyBorder="1" applyAlignment="1">
      <alignment horizontal="centerContinuous" vertical="top"/>
    </xf>
    <xf numFmtId="0" fontId="11" fillId="8" borderId="21" xfId="0" applyFont="1" applyFill="1" applyBorder="1" applyAlignment="1">
      <alignment horizontal="centerContinuous" vertical="top"/>
    </xf>
    <xf numFmtId="0" fontId="11" fillId="8" borderId="0" xfId="0" applyFont="1" applyFill="1" applyBorder="1" applyAlignment="1">
      <alignment horizontal="centerContinuous" vertical="top"/>
    </xf>
    <xf numFmtId="0" fontId="44" fillId="8" borderId="0" xfId="0" applyFont="1" applyFill="1" applyBorder="1" applyAlignment="1">
      <alignment horizontal="centerContinuous" vertical="top" wrapText="1"/>
    </xf>
    <xf numFmtId="0" fontId="11" fillId="8" borderId="0" xfId="0" applyFont="1" applyFill="1" applyBorder="1" applyAlignment="1">
      <alignment horizontal="centerContinuous" vertical="top" wrapText="1"/>
    </xf>
    <xf numFmtId="44" fontId="11" fillId="8" borderId="0" xfId="1" applyFont="1" applyFill="1" applyBorder="1" applyAlignment="1">
      <alignment horizontal="centerContinuous" vertical="top"/>
    </xf>
    <xf numFmtId="0" fontId="11" fillId="8" borderId="22" xfId="0" applyFont="1" applyFill="1" applyBorder="1" applyAlignment="1">
      <alignment horizontal="centerContinuous" vertical="top"/>
    </xf>
    <xf numFmtId="0" fontId="33" fillId="0" borderId="0" xfId="0" applyFont="1"/>
    <xf numFmtId="0" fontId="11" fillId="8" borderId="0" xfId="0" applyFont="1" applyFill="1" applyBorder="1" applyAlignment="1">
      <alignment horizontal="center" vertical="top"/>
    </xf>
    <xf numFmtId="0" fontId="5" fillId="8" borderId="21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8" borderId="18" xfId="0" applyFont="1" applyFill="1" applyBorder="1" applyAlignment="1">
      <alignment horizontal="center" vertical="top"/>
    </xf>
    <xf numFmtId="0" fontId="11" fillId="8" borderId="19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8" borderId="18" xfId="0" applyFont="1" applyFill="1" applyBorder="1" applyAlignment="1">
      <alignment horizontal="center" vertical="top"/>
    </xf>
    <xf numFmtId="0" fontId="12" fillId="8" borderId="19" xfId="0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horizontal="center" vertical="top"/>
    </xf>
    <xf numFmtId="0" fontId="11" fillId="8" borderId="22" xfId="0" applyFont="1" applyFill="1" applyBorder="1" applyAlignment="1">
      <alignment horizontal="center" vertical="top"/>
    </xf>
    <xf numFmtId="0" fontId="13" fillId="8" borderId="2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top"/>
    </xf>
    <xf numFmtId="0" fontId="19" fillId="8" borderId="19" xfId="0" applyFont="1" applyFill="1" applyBorder="1" applyAlignment="1">
      <alignment horizontal="center" vertical="top"/>
    </xf>
    <xf numFmtId="0" fontId="19" fillId="8" borderId="20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/>
    </xf>
    <xf numFmtId="0" fontId="19" fillId="8" borderId="0" xfId="0" applyFont="1" applyFill="1" applyBorder="1" applyAlignment="1">
      <alignment horizontal="center" vertical="top"/>
    </xf>
    <xf numFmtId="0" fontId="19" fillId="8" borderId="22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9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0" fillId="8" borderId="19" xfId="0" applyFill="1" applyBorder="1"/>
    <xf numFmtId="0" fontId="0" fillId="8" borderId="20" xfId="0" applyFill="1" applyBorder="1"/>
    <xf numFmtId="0" fontId="5" fillId="8" borderId="2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0" fillId="8" borderId="0" xfId="0" applyFill="1"/>
    <xf numFmtId="0" fontId="0" fillId="8" borderId="22" xfId="0" applyFill="1" applyBorder="1"/>
    <xf numFmtId="0" fontId="34" fillId="7" borderId="14" xfId="0" applyFont="1" applyFill="1" applyBorder="1" applyAlignment="1">
      <alignment horizontal="center"/>
    </xf>
    <xf numFmtId="0" fontId="34" fillId="7" borderId="15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4" fillId="8" borderId="0" xfId="0" applyFont="1" applyFill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12" fillId="8" borderId="22" xfId="0" applyFont="1" applyFill="1" applyBorder="1" applyAlignment="1">
      <alignment horizontal="center" vertical="top"/>
    </xf>
    <xf numFmtId="0" fontId="29" fillId="0" borderId="2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</xdr:col>
      <xdr:colOff>396154</xdr:colOff>
      <xdr:row>3</xdr:row>
      <xdr:rowOff>45377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717623" cy="7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154782</xdr:rowOff>
    </xdr:from>
    <xdr:to>
      <xdr:col>1</xdr:col>
      <xdr:colOff>396154</xdr:colOff>
      <xdr:row>27</xdr:row>
      <xdr:rowOff>46500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7657"/>
          <a:ext cx="717623" cy="928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378956</xdr:colOff>
      <xdr:row>3</xdr:row>
      <xdr:rowOff>18079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717623" cy="928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453040</xdr:colOff>
      <xdr:row>2</xdr:row>
      <xdr:rowOff>413149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1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474206</xdr:colOff>
      <xdr:row>3</xdr:row>
      <xdr:rowOff>7936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378956</xdr:colOff>
      <xdr:row>2</xdr:row>
      <xdr:rowOff>410501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410706</xdr:colOff>
      <xdr:row>2</xdr:row>
      <xdr:rowOff>261936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179917</xdr:rowOff>
    </xdr:from>
    <xdr:to>
      <xdr:col>1</xdr:col>
      <xdr:colOff>410706</xdr:colOff>
      <xdr:row>30</xdr:row>
      <xdr:rowOff>473603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2584"/>
          <a:ext cx="717623" cy="92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2" zoomScale="80" zoomScaleNormal="80" workbookViewId="0">
      <selection activeCell="S27" sqref="S27"/>
    </sheetView>
  </sheetViews>
  <sheetFormatPr baseColWidth="10" defaultRowHeight="15" x14ac:dyDescent="0.25"/>
  <cols>
    <col min="1" max="1" width="4.85546875" customWidth="1"/>
    <col min="2" max="2" width="35.7109375" customWidth="1"/>
    <col min="3" max="3" width="17.42578125" customWidth="1"/>
    <col min="4" max="4" width="8" customWidth="1"/>
    <col min="5" max="6" width="17.140625" bestFit="1" customWidth="1"/>
    <col min="7" max="7" width="12.85546875" customWidth="1"/>
    <col min="8" max="8" width="7.42578125" customWidth="1"/>
    <col min="9" max="9" width="17.140625" style="123" bestFit="1" customWidth="1"/>
    <col min="10" max="10" width="35.7109375" customWidth="1"/>
  </cols>
  <sheetData>
    <row r="1" spans="1:10" ht="14.25" x14ac:dyDescent="0.25">
      <c r="A1" s="214" t="s">
        <v>0</v>
      </c>
      <c r="B1" s="215"/>
      <c r="C1" s="215"/>
      <c r="D1" s="215"/>
      <c r="E1" s="215"/>
      <c r="F1" s="215"/>
      <c r="G1" s="215"/>
      <c r="H1" s="215"/>
      <c r="I1" s="215"/>
      <c r="J1" s="193" t="s">
        <v>1</v>
      </c>
    </row>
    <row r="2" spans="1:10" ht="14.25" x14ac:dyDescent="0.25">
      <c r="A2" s="194" t="s">
        <v>2</v>
      </c>
      <c r="B2" s="195"/>
      <c r="C2" s="196"/>
      <c r="D2" s="197"/>
      <c r="E2" s="197"/>
      <c r="F2" s="195"/>
      <c r="G2" s="195"/>
      <c r="H2" s="195"/>
      <c r="I2" s="198"/>
      <c r="J2" s="199"/>
    </row>
    <row r="3" spans="1:10" ht="30.2" customHeight="1" x14ac:dyDescent="0.25">
      <c r="A3" s="216" t="s">
        <v>254</v>
      </c>
      <c r="B3" s="217"/>
      <c r="C3" s="217"/>
      <c r="D3" s="217"/>
      <c r="E3" s="217"/>
      <c r="F3" s="217"/>
      <c r="G3" s="217"/>
      <c r="H3" s="217"/>
      <c r="I3" s="217"/>
      <c r="J3" s="218"/>
    </row>
    <row r="4" spans="1:10" ht="42.75" x14ac:dyDescent="0.25">
      <c r="A4" s="157" t="s">
        <v>35</v>
      </c>
      <c r="B4" s="158" t="s">
        <v>4</v>
      </c>
      <c r="C4" s="158" t="s">
        <v>5</v>
      </c>
      <c r="D4" s="158" t="s">
        <v>6</v>
      </c>
      <c r="E4" s="159" t="s">
        <v>8</v>
      </c>
      <c r="F4" s="158" t="s">
        <v>9</v>
      </c>
      <c r="G4" s="158" t="s">
        <v>227</v>
      </c>
      <c r="H4" s="158" t="s">
        <v>10</v>
      </c>
      <c r="I4" s="160" t="s">
        <v>11</v>
      </c>
      <c r="J4" s="161" t="s">
        <v>12</v>
      </c>
    </row>
    <row r="5" spans="1:10" ht="14.25" customHeight="1" x14ac:dyDescent="0.25">
      <c r="A5" s="219" t="s">
        <v>228</v>
      </c>
      <c r="B5" s="220"/>
      <c r="C5" s="220"/>
      <c r="D5" s="220"/>
      <c r="E5" s="220"/>
      <c r="F5" s="220"/>
      <c r="G5" s="220"/>
      <c r="H5" s="220"/>
      <c r="I5" s="220"/>
      <c r="J5" s="221"/>
    </row>
    <row r="6" spans="1:10" ht="33" customHeight="1" x14ac:dyDescent="0.25">
      <c r="A6" s="13">
        <v>1</v>
      </c>
      <c r="B6" s="14" t="s">
        <v>13</v>
      </c>
      <c r="C6" s="10" t="s">
        <v>14</v>
      </c>
      <c r="D6" s="15" t="s">
        <v>15</v>
      </c>
      <c r="E6" s="16">
        <f>F6*2</f>
        <v>4488.6400000000003</v>
      </c>
      <c r="F6" s="16">
        <v>2244.3200000000002</v>
      </c>
      <c r="G6" s="16"/>
      <c r="H6" s="137" t="s">
        <v>199</v>
      </c>
      <c r="I6" s="16">
        <f t="shared" ref="I6:I14" si="0">F6-G6</f>
        <v>2244.3200000000002</v>
      </c>
      <c r="J6" s="162"/>
    </row>
    <row r="7" spans="1:10" ht="33.75" customHeight="1" x14ac:dyDescent="0.25">
      <c r="A7" s="17">
        <v>3</v>
      </c>
      <c r="B7" s="14" t="s">
        <v>16</v>
      </c>
      <c r="C7" s="10" t="s">
        <v>17</v>
      </c>
      <c r="D7" s="15" t="s">
        <v>15</v>
      </c>
      <c r="E7" s="16">
        <v>7000</v>
      </c>
      <c r="F7" s="16">
        <v>3500</v>
      </c>
      <c r="G7" s="16"/>
      <c r="H7" s="137" t="s">
        <v>199</v>
      </c>
      <c r="I7" s="16">
        <f t="shared" si="0"/>
        <v>3500</v>
      </c>
      <c r="J7" s="162"/>
    </row>
    <row r="8" spans="1:10" ht="33.75" customHeight="1" x14ac:dyDescent="0.25">
      <c r="A8" s="17">
        <v>5</v>
      </c>
      <c r="B8" s="18" t="s">
        <v>19</v>
      </c>
      <c r="C8" s="10" t="s">
        <v>18</v>
      </c>
      <c r="D8" s="15" t="s">
        <v>15</v>
      </c>
      <c r="E8" s="16">
        <f t="shared" ref="E8:E14" si="1">F8*2</f>
        <v>9105.64</v>
      </c>
      <c r="F8" s="16">
        <v>4552.82</v>
      </c>
      <c r="G8" s="16"/>
      <c r="H8" s="137" t="s">
        <v>199</v>
      </c>
      <c r="I8" s="16">
        <f t="shared" si="0"/>
        <v>4552.82</v>
      </c>
      <c r="J8" s="162"/>
    </row>
    <row r="9" spans="1:10" ht="29.25" customHeight="1" x14ac:dyDescent="0.25">
      <c r="A9" s="13">
        <v>7</v>
      </c>
      <c r="B9" s="14" t="s">
        <v>20</v>
      </c>
      <c r="C9" s="10" t="s">
        <v>21</v>
      </c>
      <c r="D9" s="15" t="s">
        <v>15</v>
      </c>
      <c r="E9" s="16">
        <f t="shared" si="1"/>
        <v>6029.28</v>
      </c>
      <c r="F9" s="16">
        <v>3014.64</v>
      </c>
      <c r="G9" s="16"/>
      <c r="H9" s="137" t="s">
        <v>199</v>
      </c>
      <c r="I9" s="16">
        <f t="shared" si="0"/>
        <v>3014.64</v>
      </c>
      <c r="J9" s="162"/>
    </row>
    <row r="10" spans="1:10" ht="29.25" customHeight="1" x14ac:dyDescent="0.25">
      <c r="A10" s="17">
        <v>8</v>
      </c>
      <c r="B10" s="18" t="s">
        <v>22</v>
      </c>
      <c r="C10" s="10" t="s">
        <v>23</v>
      </c>
      <c r="D10" s="15" t="s">
        <v>15</v>
      </c>
      <c r="E10" s="16">
        <f t="shared" si="1"/>
        <v>8701.24</v>
      </c>
      <c r="F10" s="16">
        <v>4350.62</v>
      </c>
      <c r="G10" s="16"/>
      <c r="H10" s="137" t="s">
        <v>199</v>
      </c>
      <c r="I10" s="16">
        <f t="shared" si="0"/>
        <v>4350.62</v>
      </c>
      <c r="J10" s="162"/>
    </row>
    <row r="11" spans="1:10" ht="34.5" customHeight="1" x14ac:dyDescent="0.25">
      <c r="A11" s="17">
        <v>9</v>
      </c>
      <c r="B11" s="18" t="s">
        <v>24</v>
      </c>
      <c r="C11" s="10" t="s">
        <v>25</v>
      </c>
      <c r="D11" s="15" t="s">
        <v>15</v>
      </c>
      <c r="E11" s="16">
        <f t="shared" si="1"/>
        <v>13542.58</v>
      </c>
      <c r="F11" s="16">
        <v>6771.29</v>
      </c>
      <c r="G11" s="16"/>
      <c r="H11" s="137" t="s">
        <v>199</v>
      </c>
      <c r="I11" s="16">
        <f t="shared" si="0"/>
        <v>6771.29</v>
      </c>
      <c r="J11" s="162"/>
    </row>
    <row r="12" spans="1:10" ht="32.25" customHeight="1" x14ac:dyDescent="0.25">
      <c r="A12" s="13">
        <v>10</v>
      </c>
      <c r="B12" s="19" t="s">
        <v>26</v>
      </c>
      <c r="C12" s="10" t="s">
        <v>27</v>
      </c>
      <c r="D12" s="15" t="s">
        <v>15</v>
      </c>
      <c r="E12" s="16">
        <f t="shared" si="1"/>
        <v>7154.14</v>
      </c>
      <c r="F12" s="16">
        <v>3577.07</v>
      </c>
      <c r="G12" s="16"/>
      <c r="H12" s="137" t="s">
        <v>199</v>
      </c>
      <c r="I12" s="16">
        <f t="shared" si="0"/>
        <v>3577.07</v>
      </c>
      <c r="J12" s="162"/>
    </row>
    <row r="13" spans="1:10" ht="32.25" customHeight="1" x14ac:dyDescent="0.25">
      <c r="A13" s="13">
        <v>11</v>
      </c>
      <c r="B13" s="19" t="s">
        <v>233</v>
      </c>
      <c r="C13" s="10" t="s">
        <v>130</v>
      </c>
      <c r="D13" s="15" t="s">
        <v>15</v>
      </c>
      <c r="E13" s="16">
        <f t="shared" si="1"/>
        <v>9279.3799999999992</v>
      </c>
      <c r="F13" s="16">
        <v>4639.6899999999996</v>
      </c>
      <c r="G13" s="16"/>
      <c r="H13" s="137"/>
      <c r="I13" s="16">
        <f t="shared" si="0"/>
        <v>4639.6899999999996</v>
      </c>
      <c r="J13" s="162"/>
    </row>
    <row r="14" spans="1:10" ht="30" customHeight="1" x14ac:dyDescent="0.25">
      <c r="A14" s="17">
        <v>12</v>
      </c>
      <c r="B14" s="18" t="s">
        <v>28</v>
      </c>
      <c r="C14" s="10" t="s">
        <v>29</v>
      </c>
      <c r="D14" s="15" t="s">
        <v>15</v>
      </c>
      <c r="E14" s="16">
        <f t="shared" si="1"/>
        <v>2861.66</v>
      </c>
      <c r="F14" s="16">
        <v>1430.83</v>
      </c>
      <c r="G14" s="16"/>
      <c r="H14" s="137" t="s">
        <v>199</v>
      </c>
      <c r="I14" s="16">
        <f t="shared" si="0"/>
        <v>1430.83</v>
      </c>
      <c r="J14" s="162"/>
    </row>
    <row r="15" spans="1:10" ht="30.75" customHeight="1" thickBot="1" x14ac:dyDescent="0.3">
      <c r="A15" s="20"/>
      <c r="B15" s="222" t="s">
        <v>30</v>
      </c>
      <c r="C15" s="222"/>
      <c r="D15" s="222"/>
      <c r="E15" s="21">
        <f>SUM(E6:E14)</f>
        <v>68162.559999999998</v>
      </c>
      <c r="F15" s="21">
        <f>SUM(F6:F14)</f>
        <v>34081.279999999999</v>
      </c>
      <c r="G15" s="21"/>
      <c r="H15" s="21"/>
      <c r="I15" s="21">
        <f>SUM(I6:I14)</f>
        <v>34081.279999999999</v>
      </c>
      <c r="J15" s="3"/>
    </row>
    <row r="16" spans="1:10" ht="14.25" x14ac:dyDescent="0.25">
      <c r="A16" s="163"/>
      <c r="B16" s="163"/>
      <c r="C16" s="163"/>
      <c r="D16" s="163"/>
      <c r="E16" s="163"/>
      <c r="F16" s="164"/>
      <c r="G16" s="164"/>
      <c r="H16" s="163"/>
      <c r="I16" s="165"/>
      <c r="J16" s="166"/>
    </row>
    <row r="17" spans="1:10" ht="14.25" x14ac:dyDescent="0.25">
      <c r="A17" s="213" t="s">
        <v>31</v>
      </c>
      <c r="B17" s="213"/>
      <c r="C17" s="213"/>
      <c r="D17" s="167"/>
      <c r="E17" s="168"/>
      <c r="F17" s="213" t="s">
        <v>32</v>
      </c>
      <c r="G17" s="213"/>
      <c r="H17" s="213"/>
      <c r="I17" s="213"/>
      <c r="J17" s="213"/>
    </row>
    <row r="18" spans="1:10" x14ac:dyDescent="0.25">
      <c r="A18" s="156"/>
      <c r="B18" s="156"/>
      <c r="C18" s="156"/>
      <c r="D18" s="156"/>
      <c r="E18" s="169"/>
      <c r="F18" s="170"/>
      <c r="G18" s="170"/>
      <c r="H18" s="171"/>
      <c r="I18" s="172"/>
      <c r="J18" s="173"/>
    </row>
    <row r="19" spans="1:10" x14ac:dyDescent="0.25">
      <c r="A19" s="156"/>
      <c r="B19" s="212"/>
      <c r="C19" s="212"/>
      <c r="D19" s="156"/>
      <c r="E19" s="169"/>
      <c r="F19" s="223" t="s">
        <v>246</v>
      </c>
      <c r="G19" s="223"/>
      <c r="H19" s="223"/>
      <c r="I19" s="223"/>
      <c r="J19" s="223"/>
    </row>
    <row r="20" spans="1:10" x14ac:dyDescent="0.25">
      <c r="A20" s="213" t="s">
        <v>33</v>
      </c>
      <c r="B20" s="213"/>
      <c r="C20" s="213"/>
      <c r="D20" s="167"/>
      <c r="E20" s="155"/>
      <c r="F20" s="213" t="s">
        <v>34</v>
      </c>
      <c r="G20" s="213"/>
      <c r="H20" s="213"/>
      <c r="I20" s="213"/>
      <c r="J20" s="213"/>
    </row>
    <row r="21" spans="1:10" x14ac:dyDescent="0.25">
      <c r="A21" s="155"/>
      <c r="B21" s="155"/>
      <c r="C21" s="155"/>
      <c r="D21" s="167"/>
      <c r="E21" s="155"/>
      <c r="F21" s="155"/>
      <c r="G21" s="155"/>
      <c r="H21" s="155"/>
      <c r="I21" s="155"/>
      <c r="J21" s="155"/>
    </row>
    <row r="22" spans="1:10" x14ac:dyDescent="0.25">
      <c r="A22" s="155"/>
      <c r="B22" s="155"/>
      <c r="C22" s="155"/>
      <c r="D22" s="167"/>
      <c r="E22" s="155"/>
      <c r="F22" s="155"/>
      <c r="G22" s="155"/>
      <c r="H22" s="155"/>
      <c r="I22" s="155"/>
      <c r="J22" s="155"/>
    </row>
    <row r="23" spans="1:10" x14ac:dyDescent="0.25">
      <c r="A23" s="155"/>
      <c r="B23" s="155"/>
      <c r="C23" s="155"/>
      <c r="D23" s="167"/>
      <c r="E23" s="155"/>
      <c r="F23" s="155"/>
      <c r="G23" s="155"/>
      <c r="H23" s="155"/>
      <c r="I23" s="155"/>
      <c r="J23" s="155"/>
    </row>
    <row r="24" spans="1:10" ht="14.25" customHeight="1" x14ac:dyDescent="0.25">
      <c r="A24" s="163"/>
      <c r="B24" s="163"/>
      <c r="C24" s="163"/>
      <c r="D24" s="163"/>
      <c r="E24" s="163"/>
      <c r="F24" s="163"/>
      <c r="G24" s="163"/>
      <c r="H24" s="163"/>
      <c r="J24" s="163"/>
    </row>
    <row r="25" spans="1:10" x14ac:dyDescent="0.25">
      <c r="A25" s="201" t="s">
        <v>37</v>
      </c>
      <c r="B25" s="201"/>
      <c r="C25" s="201"/>
      <c r="D25" s="201"/>
      <c r="E25" s="201"/>
      <c r="F25" s="201"/>
      <c r="G25" s="201"/>
      <c r="H25" s="201"/>
      <c r="I25" s="201"/>
      <c r="J25" s="201"/>
    </row>
    <row r="26" spans="1:10" ht="26.45" customHeight="1" x14ac:dyDescent="0.25">
      <c r="A26" s="202" t="s">
        <v>56</v>
      </c>
      <c r="B26" s="203"/>
      <c r="C26" s="203"/>
      <c r="D26" s="203"/>
      <c r="E26" s="203"/>
      <c r="F26" s="203"/>
      <c r="G26" s="203"/>
      <c r="H26" s="203"/>
      <c r="I26" s="203"/>
      <c r="J26" s="203"/>
    </row>
    <row r="27" spans="1:10" ht="27" customHeight="1" thickBot="1" x14ac:dyDescent="0.3">
      <c r="A27" s="195"/>
      <c r="B27" s="208" t="s">
        <v>255</v>
      </c>
      <c r="C27" s="208"/>
      <c r="D27" s="208"/>
      <c r="E27" s="208"/>
      <c r="F27" s="208"/>
      <c r="G27" s="208"/>
      <c r="H27" s="208"/>
      <c r="I27" s="208"/>
      <c r="J27" s="208"/>
    </row>
    <row r="28" spans="1:10" ht="35.450000000000003" customHeight="1" thickBot="1" x14ac:dyDescent="0.3">
      <c r="A28" s="174" t="s">
        <v>36</v>
      </c>
      <c r="B28" s="175"/>
      <c r="C28" s="175" t="s">
        <v>5</v>
      </c>
      <c r="D28" s="175" t="s">
        <v>6</v>
      </c>
      <c r="E28" s="176" t="s">
        <v>8</v>
      </c>
      <c r="F28" s="175" t="s">
        <v>9</v>
      </c>
      <c r="G28" s="175"/>
      <c r="H28" s="175" t="s">
        <v>197</v>
      </c>
      <c r="I28" s="177" t="s">
        <v>11</v>
      </c>
      <c r="J28" s="178" t="s">
        <v>12</v>
      </c>
    </row>
    <row r="29" spans="1:10" x14ac:dyDescent="0.25">
      <c r="A29" s="179" t="s">
        <v>229</v>
      </c>
      <c r="B29" s="180"/>
      <c r="C29" s="181"/>
      <c r="D29" s="181"/>
      <c r="E29" s="182"/>
      <c r="F29" s="182"/>
      <c r="G29" s="182"/>
      <c r="H29" s="182"/>
      <c r="I29" s="183"/>
      <c r="J29" s="184"/>
    </row>
    <row r="30" spans="1:10" ht="30" x14ac:dyDescent="0.25">
      <c r="A30" s="37">
        <v>1</v>
      </c>
      <c r="B30" s="18" t="s">
        <v>39</v>
      </c>
      <c r="C30" s="15" t="s">
        <v>40</v>
      </c>
      <c r="D30" s="15" t="s">
        <v>15</v>
      </c>
      <c r="E30" s="16">
        <f>F30*2</f>
        <v>1297.92</v>
      </c>
      <c r="F30" s="16">
        <v>648.96</v>
      </c>
      <c r="G30" s="16"/>
      <c r="H30" s="32" t="s">
        <v>199</v>
      </c>
      <c r="I30" s="16">
        <f>F30-G30</f>
        <v>648.96</v>
      </c>
      <c r="J30" s="185" t="s">
        <v>41</v>
      </c>
    </row>
    <row r="31" spans="1:10" ht="30" x14ac:dyDescent="0.25">
      <c r="A31" s="38">
        <v>2</v>
      </c>
      <c r="B31" s="19" t="s">
        <v>42</v>
      </c>
      <c r="C31" s="15" t="s">
        <v>23</v>
      </c>
      <c r="D31" s="15" t="s">
        <v>15</v>
      </c>
      <c r="E31" s="16">
        <f t="shared" ref="E31:E38" si="2">F31*2</f>
        <v>9518.08</v>
      </c>
      <c r="F31" s="16">
        <v>4759.04</v>
      </c>
      <c r="G31" s="16"/>
      <c r="H31" s="32" t="s">
        <v>199</v>
      </c>
      <c r="I31" s="16">
        <f t="shared" ref="I31:I38" si="3">F31-G31</f>
        <v>4759.04</v>
      </c>
      <c r="J31" s="186"/>
    </row>
    <row r="32" spans="1:10" ht="30" x14ac:dyDescent="0.25">
      <c r="A32" s="37">
        <v>3</v>
      </c>
      <c r="B32" s="14" t="s">
        <v>43</v>
      </c>
      <c r="C32" s="33" t="s">
        <v>44</v>
      </c>
      <c r="D32" s="33" t="s">
        <v>15</v>
      </c>
      <c r="E32" s="16">
        <f t="shared" si="2"/>
        <v>3893.76</v>
      </c>
      <c r="F32" s="23">
        <v>1946.88</v>
      </c>
      <c r="G32" s="23"/>
      <c r="H32" s="32" t="s">
        <v>199</v>
      </c>
      <c r="I32" s="16">
        <f t="shared" si="3"/>
        <v>1946.88</v>
      </c>
      <c r="J32" s="186"/>
    </row>
    <row r="33" spans="1:10" ht="33.75" customHeight="1" x14ac:dyDescent="0.25">
      <c r="A33" s="37">
        <v>4</v>
      </c>
      <c r="B33" s="14" t="s">
        <v>45</v>
      </c>
      <c r="C33" s="15" t="s">
        <v>46</v>
      </c>
      <c r="D33" s="15" t="s">
        <v>15</v>
      </c>
      <c r="E33" s="16">
        <v>6000</v>
      </c>
      <c r="F33" s="16">
        <v>3000</v>
      </c>
      <c r="G33" s="16"/>
      <c r="H33" s="32" t="s">
        <v>199</v>
      </c>
      <c r="I33" s="16">
        <f t="shared" si="3"/>
        <v>3000</v>
      </c>
      <c r="J33" s="186"/>
    </row>
    <row r="34" spans="1:10" ht="32.25" customHeight="1" x14ac:dyDescent="0.25">
      <c r="A34" s="38">
        <v>5</v>
      </c>
      <c r="B34" s="19" t="s">
        <v>47</v>
      </c>
      <c r="C34" s="147" t="s">
        <v>204</v>
      </c>
      <c r="D34" s="15" t="s">
        <v>15</v>
      </c>
      <c r="E34" s="16">
        <v>4000</v>
      </c>
      <c r="F34" s="16">
        <v>2000</v>
      </c>
      <c r="G34" s="16"/>
      <c r="H34" s="32" t="s">
        <v>199</v>
      </c>
      <c r="I34" s="16">
        <f t="shared" si="3"/>
        <v>2000</v>
      </c>
      <c r="J34" s="186"/>
    </row>
    <row r="35" spans="1:10" ht="30" x14ac:dyDescent="0.25">
      <c r="A35" s="37">
        <v>6</v>
      </c>
      <c r="B35" s="19" t="s">
        <v>48</v>
      </c>
      <c r="C35" s="15" t="s">
        <v>54</v>
      </c>
      <c r="D35" s="15" t="s">
        <v>15</v>
      </c>
      <c r="E35" s="16">
        <f t="shared" si="2"/>
        <v>973.24</v>
      </c>
      <c r="F35" s="16">
        <v>486.62</v>
      </c>
      <c r="G35" s="16"/>
      <c r="H35" s="32" t="s">
        <v>199</v>
      </c>
      <c r="I35" s="16">
        <f t="shared" si="3"/>
        <v>486.62</v>
      </c>
      <c r="J35" s="186"/>
    </row>
    <row r="36" spans="1:10" ht="30" x14ac:dyDescent="0.25">
      <c r="A36" s="37">
        <v>7</v>
      </c>
      <c r="B36" s="14" t="s">
        <v>49</v>
      </c>
      <c r="C36" s="33" t="s">
        <v>23</v>
      </c>
      <c r="D36" s="33" t="s">
        <v>15</v>
      </c>
      <c r="E36" s="16">
        <f t="shared" si="2"/>
        <v>2812.16</v>
      </c>
      <c r="F36" s="23">
        <v>1406.08</v>
      </c>
      <c r="G36" s="23"/>
      <c r="H36" s="32" t="s">
        <v>199</v>
      </c>
      <c r="I36" s="16">
        <f t="shared" si="3"/>
        <v>1406.08</v>
      </c>
      <c r="J36" s="186"/>
    </row>
    <row r="37" spans="1:10" ht="34.5" customHeight="1" x14ac:dyDescent="0.25">
      <c r="A37" s="38">
        <v>8</v>
      </c>
      <c r="B37" s="18" t="s">
        <v>50</v>
      </c>
      <c r="C37" s="15" t="s">
        <v>55</v>
      </c>
      <c r="D37" s="15" t="s">
        <v>15</v>
      </c>
      <c r="E37" s="16">
        <f t="shared" si="2"/>
        <v>3650</v>
      </c>
      <c r="F37" s="16">
        <v>1825</v>
      </c>
      <c r="G37" s="16"/>
      <c r="H37" s="32" t="s">
        <v>199</v>
      </c>
      <c r="I37" s="16">
        <f t="shared" si="3"/>
        <v>1825</v>
      </c>
      <c r="J37" s="186"/>
    </row>
    <row r="38" spans="1:10" ht="30" x14ac:dyDescent="0.25">
      <c r="A38" s="37">
        <v>9</v>
      </c>
      <c r="B38" s="18" t="s">
        <v>51</v>
      </c>
      <c r="C38" s="15" t="s">
        <v>52</v>
      </c>
      <c r="D38" s="15" t="s">
        <v>15</v>
      </c>
      <c r="E38" s="16">
        <f t="shared" si="2"/>
        <v>2487.6799999999998</v>
      </c>
      <c r="F38" s="16">
        <v>1243.8399999999999</v>
      </c>
      <c r="G38" s="16"/>
      <c r="H38" s="32" t="s">
        <v>199</v>
      </c>
      <c r="I38" s="16">
        <f t="shared" si="3"/>
        <v>1243.8399999999999</v>
      </c>
      <c r="J38" s="187"/>
    </row>
    <row r="39" spans="1:10" ht="15.75" thickBot="1" x14ac:dyDescent="0.3">
      <c r="A39" s="188"/>
      <c r="B39" s="209" t="s">
        <v>30</v>
      </c>
      <c r="C39" s="210"/>
      <c r="D39" s="211"/>
      <c r="E39" s="35">
        <f>SUM(E30:E38)</f>
        <v>34632.840000000004</v>
      </c>
      <c r="F39" s="35">
        <f>SUM(F30:F38)</f>
        <v>17316.420000000002</v>
      </c>
      <c r="G39" s="35">
        <f>G30+G31+G32+G33+G34+G35+G36+G37+G38</f>
        <v>0</v>
      </c>
      <c r="H39" s="189"/>
      <c r="I39" s="35">
        <f>SUM(I30:I38)</f>
        <v>17316.420000000002</v>
      </c>
      <c r="J39" s="190"/>
    </row>
    <row r="40" spans="1:10" x14ac:dyDescent="0.25">
      <c r="A40" s="163"/>
      <c r="B40" s="163"/>
      <c r="C40" s="163"/>
      <c r="D40" s="163"/>
      <c r="E40" s="163"/>
      <c r="F40" s="163"/>
      <c r="G40" s="163"/>
      <c r="H40" s="163"/>
      <c r="J40" s="163"/>
    </row>
    <row r="41" spans="1:10" x14ac:dyDescent="0.25">
      <c r="A41" s="163"/>
      <c r="B41" s="163"/>
      <c r="C41" s="163"/>
      <c r="D41" s="163"/>
      <c r="E41" s="163"/>
      <c r="F41" s="163"/>
      <c r="G41" s="163"/>
      <c r="H41" s="163"/>
      <c r="J41" s="163"/>
    </row>
    <row r="42" spans="1:10" x14ac:dyDescent="0.25">
      <c r="A42" s="163"/>
      <c r="B42" s="163"/>
      <c r="C42" s="163"/>
      <c r="D42" s="163"/>
      <c r="E42" s="163"/>
      <c r="F42" s="163"/>
      <c r="G42" s="163"/>
      <c r="H42" s="163"/>
      <c r="J42" s="163"/>
    </row>
    <row r="43" spans="1:10" x14ac:dyDescent="0.25">
      <c r="A43" s="205" t="s">
        <v>31</v>
      </c>
      <c r="B43" s="205"/>
      <c r="C43" s="163"/>
      <c r="D43" s="163"/>
      <c r="E43" s="205" t="s">
        <v>53</v>
      </c>
      <c r="F43" s="205"/>
      <c r="G43" s="205"/>
      <c r="H43" s="205"/>
      <c r="I43" s="205"/>
      <c r="J43" s="156"/>
    </row>
    <row r="44" spans="1:10" x14ac:dyDescent="0.25">
      <c r="A44" s="154"/>
      <c r="B44" s="154"/>
      <c r="C44" s="156"/>
      <c r="D44" s="156"/>
      <c r="E44" s="169"/>
      <c r="F44" s="40"/>
      <c r="G44" s="40"/>
      <c r="H44" s="40"/>
      <c r="I44" s="124"/>
      <c r="J44" s="173"/>
    </row>
    <row r="45" spans="1:10" x14ac:dyDescent="0.25">
      <c r="A45" s="206"/>
      <c r="B45" s="206"/>
      <c r="C45" s="156"/>
      <c r="D45" s="156"/>
      <c r="E45" s="169"/>
      <c r="F45" s="207"/>
      <c r="G45" s="207"/>
      <c r="H45" s="207"/>
      <c r="I45" s="207"/>
      <c r="J45" s="173"/>
    </row>
    <row r="46" spans="1:10" x14ac:dyDescent="0.25">
      <c r="A46" s="204" t="s">
        <v>33</v>
      </c>
      <c r="B46" s="204"/>
      <c r="C46" s="163"/>
      <c r="D46" s="163"/>
      <c r="E46" s="204" t="s">
        <v>34</v>
      </c>
      <c r="F46" s="204"/>
      <c r="G46" s="204"/>
      <c r="H46" s="204"/>
      <c r="I46" s="204"/>
      <c r="J46" s="156"/>
    </row>
    <row r="47" spans="1:10" x14ac:dyDescent="0.25">
      <c r="A47" s="163"/>
      <c r="B47" s="163"/>
      <c r="C47" s="163"/>
      <c r="D47" s="163"/>
      <c r="E47" s="163"/>
      <c r="F47" s="163"/>
      <c r="G47" s="163"/>
      <c r="H47" s="163"/>
      <c r="J47" s="163"/>
    </row>
  </sheetData>
  <mergeCells count="20">
    <mergeCell ref="B19:C19"/>
    <mergeCell ref="A20:C20"/>
    <mergeCell ref="F20:J20"/>
    <mergeCell ref="A1:I1"/>
    <mergeCell ref="A3:J3"/>
    <mergeCell ref="A5:J5"/>
    <mergeCell ref="B15:D15"/>
    <mergeCell ref="A17:C17"/>
    <mergeCell ref="F17:J17"/>
    <mergeCell ref="F19:J19"/>
    <mergeCell ref="A25:J25"/>
    <mergeCell ref="A26:J26"/>
    <mergeCell ref="E46:I46"/>
    <mergeCell ref="E43:I43"/>
    <mergeCell ref="A46:B46"/>
    <mergeCell ref="A43:B43"/>
    <mergeCell ref="A45:B45"/>
    <mergeCell ref="F45:I45"/>
    <mergeCell ref="B27:J27"/>
    <mergeCell ref="B39:D39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7" zoomScale="90" zoomScaleNormal="90" workbookViewId="0">
      <selection sqref="A1:I44"/>
    </sheetView>
  </sheetViews>
  <sheetFormatPr baseColWidth="10" defaultRowHeight="15" x14ac:dyDescent="0.25"/>
  <cols>
    <col min="1" max="1" width="5.140625" customWidth="1"/>
    <col min="2" max="2" width="31" bestFit="1" customWidth="1"/>
    <col min="4" max="5" width="12" bestFit="1" customWidth="1"/>
    <col min="6" max="6" width="8.7109375" customWidth="1"/>
    <col min="7" max="7" width="12.140625" bestFit="1" customWidth="1"/>
    <col min="8" max="8" width="43" customWidth="1"/>
  </cols>
  <sheetData>
    <row r="1" spans="1:8" ht="25.15" x14ac:dyDescent="0.25">
      <c r="A1" s="227" t="s">
        <v>57</v>
      </c>
      <c r="B1" s="228"/>
      <c r="C1" s="228"/>
      <c r="D1" s="228"/>
      <c r="E1" s="228"/>
      <c r="F1" s="228"/>
      <c r="G1" s="228"/>
      <c r="H1" s="229"/>
    </row>
    <row r="2" spans="1:8" ht="14.25" x14ac:dyDescent="0.25">
      <c r="A2" s="230" t="s">
        <v>58</v>
      </c>
      <c r="B2" s="201"/>
      <c r="C2" s="201"/>
      <c r="D2" s="201"/>
      <c r="E2" s="201"/>
      <c r="F2" s="201"/>
      <c r="G2" s="201"/>
      <c r="H2" s="231"/>
    </row>
    <row r="3" spans="1:8" ht="32.25" customHeight="1" x14ac:dyDescent="0.25">
      <c r="A3" s="232" t="s">
        <v>254</v>
      </c>
      <c r="B3" s="233"/>
      <c r="C3" s="233"/>
      <c r="D3" s="233"/>
      <c r="E3" s="233"/>
      <c r="F3" s="233"/>
      <c r="G3" s="233"/>
      <c r="H3" s="234"/>
    </row>
    <row r="4" spans="1:8" ht="21.75" x14ac:dyDescent="0.25">
      <c r="A4" s="235" t="s">
        <v>59</v>
      </c>
      <c r="B4" s="236"/>
      <c r="C4" s="41"/>
      <c r="D4" s="43" t="s">
        <v>8</v>
      </c>
      <c r="E4" s="44" t="s">
        <v>9</v>
      </c>
      <c r="F4" s="49" t="s">
        <v>10</v>
      </c>
      <c r="G4" s="44" t="s">
        <v>60</v>
      </c>
      <c r="H4" s="45" t="s">
        <v>12</v>
      </c>
    </row>
    <row r="5" spans="1:8" ht="27.75" customHeight="1" x14ac:dyDescent="0.25">
      <c r="A5" s="38">
        <v>1</v>
      </c>
      <c r="B5" s="14" t="s">
        <v>61</v>
      </c>
      <c r="C5" s="15" t="s">
        <v>62</v>
      </c>
      <c r="D5" s="58">
        <v>2600</v>
      </c>
      <c r="E5" s="58">
        <v>1352</v>
      </c>
      <c r="F5" s="136" t="s">
        <v>199</v>
      </c>
      <c r="G5" s="58">
        <f>E5</f>
        <v>1352</v>
      </c>
      <c r="H5" s="81"/>
    </row>
    <row r="6" spans="1:8" ht="31.7" customHeight="1" x14ac:dyDescent="0.25">
      <c r="A6" s="38">
        <f t="shared" ref="A6:A13" si="0">SUM(A5+1)</f>
        <v>2</v>
      </c>
      <c r="B6" s="18" t="s">
        <v>63</v>
      </c>
      <c r="C6" s="57" t="s">
        <v>62</v>
      </c>
      <c r="D6" s="58">
        <f t="shared" ref="D6:D35" si="1">E6*2</f>
        <v>12507.22</v>
      </c>
      <c r="E6" s="58">
        <v>6253.61</v>
      </c>
      <c r="F6" s="136" t="s">
        <v>199</v>
      </c>
      <c r="G6" s="58">
        <f t="shared" ref="G6:G35" si="2">E6</f>
        <v>6253.61</v>
      </c>
      <c r="H6" s="81"/>
    </row>
    <row r="7" spans="1:8" ht="29.25" customHeight="1" x14ac:dyDescent="0.25">
      <c r="A7" s="38">
        <f t="shared" si="0"/>
        <v>3</v>
      </c>
      <c r="B7" s="18" t="s">
        <v>198</v>
      </c>
      <c r="C7" s="15" t="s">
        <v>62</v>
      </c>
      <c r="D7" s="58">
        <f t="shared" si="1"/>
        <v>5796.64</v>
      </c>
      <c r="E7" s="58">
        <v>2898.32</v>
      </c>
      <c r="F7" s="136" t="s">
        <v>199</v>
      </c>
      <c r="G7" s="58">
        <f t="shared" si="2"/>
        <v>2898.32</v>
      </c>
      <c r="H7" s="81"/>
    </row>
    <row r="8" spans="1:8" ht="28.5" customHeight="1" x14ac:dyDescent="0.25">
      <c r="A8" s="38">
        <f t="shared" si="0"/>
        <v>4</v>
      </c>
      <c r="B8" s="125" t="s">
        <v>64</v>
      </c>
      <c r="C8" s="15" t="s">
        <v>62</v>
      </c>
      <c r="D8" s="58">
        <f t="shared" si="1"/>
        <v>12507.22</v>
      </c>
      <c r="E8" s="58">
        <v>6253.61</v>
      </c>
      <c r="F8" s="136" t="s">
        <v>199</v>
      </c>
      <c r="G8" s="58">
        <f t="shared" si="2"/>
        <v>6253.61</v>
      </c>
      <c r="H8" s="81"/>
    </row>
    <row r="9" spans="1:8" ht="31.7" customHeight="1" x14ac:dyDescent="0.25">
      <c r="A9" s="38">
        <f t="shared" si="0"/>
        <v>5</v>
      </c>
      <c r="B9" s="14" t="s">
        <v>65</v>
      </c>
      <c r="C9" s="15" t="s">
        <v>62</v>
      </c>
      <c r="D9" s="58">
        <f t="shared" si="1"/>
        <v>3495.28</v>
      </c>
      <c r="E9" s="58">
        <v>1747.64</v>
      </c>
      <c r="F9" s="136" t="s">
        <v>199</v>
      </c>
      <c r="G9" s="58">
        <f t="shared" si="2"/>
        <v>1747.64</v>
      </c>
      <c r="H9" s="81"/>
    </row>
    <row r="10" spans="1:8" ht="30.75" customHeight="1" x14ac:dyDescent="0.25">
      <c r="A10" s="38">
        <f t="shared" si="0"/>
        <v>6</v>
      </c>
      <c r="B10" s="14" t="s">
        <v>66</v>
      </c>
      <c r="C10" s="15" t="s">
        <v>62</v>
      </c>
      <c r="D10" s="58">
        <f t="shared" si="1"/>
        <v>10216.1</v>
      </c>
      <c r="E10" s="58">
        <v>5108.05</v>
      </c>
      <c r="F10" s="136" t="s">
        <v>199</v>
      </c>
      <c r="G10" s="58">
        <f t="shared" si="2"/>
        <v>5108.05</v>
      </c>
      <c r="H10" s="81"/>
    </row>
    <row r="11" spans="1:8" ht="30.2" customHeight="1" x14ac:dyDescent="0.25">
      <c r="A11" s="38">
        <f t="shared" si="0"/>
        <v>7</v>
      </c>
      <c r="B11" s="14" t="s">
        <v>67</v>
      </c>
      <c r="C11" s="15" t="s">
        <v>62</v>
      </c>
      <c r="D11" s="58">
        <f t="shared" si="1"/>
        <v>12724.08</v>
      </c>
      <c r="E11" s="58">
        <v>6362.04</v>
      </c>
      <c r="F11" s="136" t="s">
        <v>199</v>
      </c>
      <c r="G11" s="58">
        <f t="shared" si="2"/>
        <v>6362.04</v>
      </c>
      <c r="H11" s="81"/>
    </row>
    <row r="12" spans="1:8" ht="31.7" customHeight="1" x14ac:dyDescent="0.25">
      <c r="A12" s="38">
        <f t="shared" si="0"/>
        <v>8</v>
      </c>
      <c r="B12" s="18" t="s">
        <v>68</v>
      </c>
      <c r="C12" s="57" t="s">
        <v>62</v>
      </c>
      <c r="D12" s="58">
        <f t="shared" si="1"/>
        <v>9540.0400000000009</v>
      </c>
      <c r="E12" s="58">
        <v>4770.0200000000004</v>
      </c>
      <c r="F12" s="136" t="s">
        <v>199</v>
      </c>
      <c r="G12" s="58">
        <f t="shared" si="2"/>
        <v>4770.0200000000004</v>
      </c>
      <c r="H12" s="81"/>
    </row>
    <row r="13" spans="1:8" ht="32.25" customHeight="1" x14ac:dyDescent="0.25">
      <c r="A13" s="38">
        <f t="shared" si="0"/>
        <v>9</v>
      </c>
      <c r="B13" s="14" t="s">
        <v>69</v>
      </c>
      <c r="C13" s="57" t="s">
        <v>62</v>
      </c>
      <c r="D13" s="58">
        <f t="shared" si="1"/>
        <v>3630.72</v>
      </c>
      <c r="E13" s="58">
        <v>1815.36</v>
      </c>
      <c r="F13" s="136" t="s">
        <v>199</v>
      </c>
      <c r="G13" s="58">
        <f t="shared" si="2"/>
        <v>1815.36</v>
      </c>
      <c r="H13" s="81"/>
    </row>
    <row r="14" spans="1:8" ht="30.2" customHeight="1" x14ac:dyDescent="0.25">
      <c r="A14" s="38">
        <f>SUM(A13+1)</f>
        <v>10</v>
      </c>
      <c r="B14" s="18" t="s">
        <v>70</v>
      </c>
      <c r="C14" s="57" t="s">
        <v>62</v>
      </c>
      <c r="D14" s="58">
        <f t="shared" si="1"/>
        <v>7987.6</v>
      </c>
      <c r="E14" s="58">
        <v>3993.8</v>
      </c>
      <c r="F14" s="136" t="s">
        <v>199</v>
      </c>
      <c r="G14" s="58">
        <f t="shared" si="2"/>
        <v>3993.8</v>
      </c>
      <c r="H14" s="46"/>
    </row>
    <row r="15" spans="1:8" ht="26.45" customHeight="1" x14ac:dyDescent="0.25">
      <c r="A15" s="38">
        <v>13</v>
      </c>
      <c r="B15" s="18" t="s">
        <v>71</v>
      </c>
      <c r="C15" s="57" t="s">
        <v>62</v>
      </c>
      <c r="D15" s="58">
        <f t="shared" si="1"/>
        <v>7511.84</v>
      </c>
      <c r="E15" s="58">
        <v>3755.92</v>
      </c>
      <c r="F15" s="136" t="s">
        <v>199</v>
      </c>
      <c r="G15" s="58">
        <f t="shared" si="2"/>
        <v>3755.92</v>
      </c>
      <c r="H15" s="46"/>
    </row>
    <row r="16" spans="1:8" ht="26.45" customHeight="1" x14ac:dyDescent="0.25">
      <c r="A16" s="38">
        <v>14</v>
      </c>
      <c r="B16" s="18" t="s">
        <v>72</v>
      </c>
      <c r="C16" s="57" t="s">
        <v>62</v>
      </c>
      <c r="D16" s="58">
        <f t="shared" si="1"/>
        <v>800</v>
      </c>
      <c r="E16" s="58">
        <v>400</v>
      </c>
      <c r="F16" s="136" t="s">
        <v>199</v>
      </c>
      <c r="G16" s="58">
        <f t="shared" si="2"/>
        <v>400</v>
      </c>
      <c r="H16" s="46"/>
    </row>
    <row r="17" spans="1:8" ht="27.75" customHeight="1" x14ac:dyDescent="0.25">
      <c r="A17" s="38">
        <v>15</v>
      </c>
      <c r="B17" s="18" t="s">
        <v>73</v>
      </c>
      <c r="C17" s="57" t="s">
        <v>62</v>
      </c>
      <c r="D17" s="58">
        <f t="shared" si="1"/>
        <v>1700</v>
      </c>
      <c r="E17" s="58">
        <v>850</v>
      </c>
      <c r="F17" s="136" t="s">
        <v>199</v>
      </c>
      <c r="G17" s="58">
        <f t="shared" si="2"/>
        <v>850</v>
      </c>
      <c r="H17" s="46"/>
    </row>
    <row r="18" spans="1:8" ht="27" customHeight="1" x14ac:dyDescent="0.25">
      <c r="A18" s="38">
        <v>16</v>
      </c>
      <c r="B18" s="18" t="s">
        <v>195</v>
      </c>
      <c r="C18" s="57" t="s">
        <v>62</v>
      </c>
      <c r="D18" s="58">
        <f t="shared" si="1"/>
        <v>9202.26</v>
      </c>
      <c r="E18" s="58">
        <v>4601.13</v>
      </c>
      <c r="F18" s="136" t="s">
        <v>199</v>
      </c>
      <c r="G18" s="58">
        <f t="shared" si="2"/>
        <v>4601.13</v>
      </c>
      <c r="H18" s="46"/>
    </row>
    <row r="19" spans="1:8" ht="25.5" customHeight="1" x14ac:dyDescent="0.25">
      <c r="A19" s="38">
        <v>17</v>
      </c>
      <c r="B19" s="18" t="s">
        <v>74</v>
      </c>
      <c r="C19" s="57" t="s">
        <v>62</v>
      </c>
      <c r="D19" s="58">
        <f t="shared" si="1"/>
        <v>7844.3</v>
      </c>
      <c r="E19" s="58">
        <v>3922.15</v>
      </c>
      <c r="F19" s="136" t="s">
        <v>199</v>
      </c>
      <c r="G19" s="58">
        <f t="shared" si="2"/>
        <v>3922.15</v>
      </c>
      <c r="H19" s="46"/>
    </row>
    <row r="20" spans="1:8" ht="26.45" customHeight="1" x14ac:dyDescent="0.25">
      <c r="A20" s="38">
        <v>18</v>
      </c>
      <c r="B20" s="18" t="s">
        <v>75</v>
      </c>
      <c r="C20" s="57" t="s">
        <v>62</v>
      </c>
      <c r="D20" s="58">
        <f t="shared" si="1"/>
        <v>4793</v>
      </c>
      <c r="E20" s="58">
        <v>2396.5</v>
      </c>
      <c r="F20" s="136" t="s">
        <v>199</v>
      </c>
      <c r="G20" s="58">
        <f t="shared" si="2"/>
        <v>2396.5</v>
      </c>
      <c r="H20" s="46"/>
    </row>
    <row r="21" spans="1:8" ht="27" customHeight="1" x14ac:dyDescent="0.25">
      <c r="A21" s="38">
        <v>19</v>
      </c>
      <c r="B21" s="18" t="s">
        <v>76</v>
      </c>
      <c r="C21" s="57" t="s">
        <v>62</v>
      </c>
      <c r="D21" s="58">
        <f t="shared" si="1"/>
        <v>6261.52</v>
      </c>
      <c r="E21" s="58">
        <v>3130.76</v>
      </c>
      <c r="F21" s="136" t="s">
        <v>199</v>
      </c>
      <c r="G21" s="58">
        <f t="shared" si="2"/>
        <v>3130.76</v>
      </c>
      <c r="H21" s="46"/>
    </row>
    <row r="22" spans="1:8" ht="27" customHeight="1" x14ac:dyDescent="0.25">
      <c r="A22" s="38">
        <v>20</v>
      </c>
      <c r="B22" s="18" t="s">
        <v>242</v>
      </c>
      <c r="C22" s="57" t="s">
        <v>62</v>
      </c>
      <c r="D22" s="58">
        <f t="shared" si="1"/>
        <v>6668</v>
      </c>
      <c r="E22" s="58">
        <v>3334</v>
      </c>
      <c r="F22" s="136" t="s">
        <v>199</v>
      </c>
      <c r="G22" s="58">
        <f t="shared" si="2"/>
        <v>3334</v>
      </c>
      <c r="H22" s="46"/>
    </row>
    <row r="23" spans="1:8" ht="25.5" customHeight="1" x14ac:dyDescent="0.25">
      <c r="A23" s="38">
        <v>21</v>
      </c>
      <c r="B23" s="18" t="s">
        <v>77</v>
      </c>
      <c r="C23" s="57" t="s">
        <v>62</v>
      </c>
      <c r="D23" s="58">
        <f t="shared" si="1"/>
        <v>6879.74</v>
      </c>
      <c r="E23" s="58">
        <v>3439.87</v>
      </c>
      <c r="F23" s="136" t="s">
        <v>199</v>
      </c>
      <c r="G23" s="58">
        <f t="shared" si="2"/>
        <v>3439.87</v>
      </c>
      <c r="H23" s="46"/>
    </row>
    <row r="24" spans="1:8" ht="24" customHeight="1" x14ac:dyDescent="0.25">
      <c r="A24" s="38">
        <v>22</v>
      </c>
      <c r="B24" s="18" t="s">
        <v>205</v>
      </c>
      <c r="C24" s="57" t="s">
        <v>62</v>
      </c>
      <c r="D24" s="58">
        <f t="shared" si="1"/>
        <v>8255.32</v>
      </c>
      <c r="E24" s="58">
        <v>4127.66</v>
      </c>
      <c r="F24" s="136" t="s">
        <v>199</v>
      </c>
      <c r="G24" s="58">
        <f t="shared" si="2"/>
        <v>4127.66</v>
      </c>
      <c r="H24" s="46"/>
    </row>
    <row r="25" spans="1:8" ht="26.45" customHeight="1" x14ac:dyDescent="0.25">
      <c r="A25" s="38">
        <v>23</v>
      </c>
      <c r="B25" s="18" t="s">
        <v>78</v>
      </c>
      <c r="C25" s="57" t="s">
        <v>62</v>
      </c>
      <c r="D25" s="58">
        <f t="shared" si="1"/>
        <v>2812.16</v>
      </c>
      <c r="E25" s="58">
        <v>1406.08</v>
      </c>
      <c r="F25" s="136" t="s">
        <v>199</v>
      </c>
      <c r="G25" s="58">
        <f t="shared" si="2"/>
        <v>1406.08</v>
      </c>
      <c r="H25" s="46"/>
    </row>
    <row r="26" spans="1:8" ht="25.5" customHeight="1" x14ac:dyDescent="0.25">
      <c r="A26" s="38">
        <v>24</v>
      </c>
      <c r="B26" s="18" t="s">
        <v>194</v>
      </c>
      <c r="C26" s="57" t="s">
        <v>62</v>
      </c>
      <c r="D26" s="58">
        <f t="shared" si="1"/>
        <v>9024.2199999999993</v>
      </c>
      <c r="E26" s="58">
        <v>4512.1099999999997</v>
      </c>
      <c r="F26" s="136" t="s">
        <v>199</v>
      </c>
      <c r="G26" s="58">
        <f t="shared" si="2"/>
        <v>4512.1099999999997</v>
      </c>
      <c r="H26" s="46"/>
    </row>
    <row r="27" spans="1:8" ht="27.75" customHeight="1" x14ac:dyDescent="0.25">
      <c r="A27" s="38">
        <v>25</v>
      </c>
      <c r="B27" s="18" t="s">
        <v>196</v>
      </c>
      <c r="C27" s="57" t="s">
        <v>62</v>
      </c>
      <c r="D27" s="58">
        <f t="shared" si="1"/>
        <v>6747.64</v>
      </c>
      <c r="E27" s="58">
        <v>3373.82</v>
      </c>
      <c r="F27" s="136" t="s">
        <v>199</v>
      </c>
      <c r="G27" s="58">
        <f t="shared" si="2"/>
        <v>3373.82</v>
      </c>
      <c r="H27" s="46"/>
    </row>
    <row r="28" spans="1:8" ht="27.75" customHeight="1" x14ac:dyDescent="0.25">
      <c r="A28" s="38">
        <v>26</v>
      </c>
      <c r="B28" s="18" t="s">
        <v>230</v>
      </c>
      <c r="C28" s="57" t="s">
        <v>62</v>
      </c>
      <c r="D28" s="58">
        <v>7680.8</v>
      </c>
      <c r="E28" s="58">
        <v>3994.02</v>
      </c>
      <c r="F28" s="136" t="s">
        <v>199</v>
      </c>
      <c r="G28" s="58">
        <f t="shared" si="2"/>
        <v>3994.02</v>
      </c>
      <c r="H28" s="46"/>
    </row>
    <row r="29" spans="1:8" ht="27.75" customHeight="1" x14ac:dyDescent="0.25">
      <c r="A29" s="38">
        <v>27</v>
      </c>
      <c r="B29" s="18" t="s">
        <v>231</v>
      </c>
      <c r="C29" s="57" t="s">
        <v>62</v>
      </c>
      <c r="D29" s="58">
        <v>8480.5</v>
      </c>
      <c r="E29" s="58">
        <v>4409.8599999999997</v>
      </c>
      <c r="F29" s="136" t="s">
        <v>199</v>
      </c>
      <c r="G29" s="58">
        <f t="shared" si="2"/>
        <v>4409.8599999999997</v>
      </c>
      <c r="H29" s="46"/>
    </row>
    <row r="30" spans="1:8" ht="27.75" customHeight="1" x14ac:dyDescent="0.25">
      <c r="A30" s="38">
        <v>28</v>
      </c>
      <c r="B30" s="18" t="s">
        <v>80</v>
      </c>
      <c r="C30" s="57" t="s">
        <v>62</v>
      </c>
      <c r="D30" s="58">
        <f t="shared" si="1"/>
        <v>5383.5</v>
      </c>
      <c r="E30" s="58">
        <v>2691.75</v>
      </c>
      <c r="F30" s="136" t="s">
        <v>199</v>
      </c>
      <c r="G30" s="58">
        <f t="shared" si="2"/>
        <v>2691.75</v>
      </c>
      <c r="H30" s="46"/>
    </row>
    <row r="31" spans="1:8" ht="25.5" customHeight="1" x14ac:dyDescent="0.25">
      <c r="A31" s="38">
        <v>29</v>
      </c>
      <c r="B31" s="18" t="s">
        <v>81</v>
      </c>
      <c r="C31" s="57" t="s">
        <v>62</v>
      </c>
      <c r="D31" s="58">
        <f t="shared" si="1"/>
        <v>6259.86</v>
      </c>
      <c r="E31" s="58">
        <v>3129.93</v>
      </c>
      <c r="F31" s="136" t="s">
        <v>199</v>
      </c>
      <c r="G31" s="58">
        <f t="shared" si="2"/>
        <v>3129.93</v>
      </c>
      <c r="H31" s="46"/>
    </row>
    <row r="32" spans="1:8" ht="26.45" customHeight="1" x14ac:dyDescent="0.25">
      <c r="A32" s="38">
        <v>30</v>
      </c>
      <c r="B32" s="18" t="s">
        <v>82</v>
      </c>
      <c r="C32" s="57" t="s">
        <v>62</v>
      </c>
      <c r="D32" s="58">
        <f t="shared" si="1"/>
        <v>6823.26</v>
      </c>
      <c r="E32" s="58">
        <v>3411.63</v>
      </c>
      <c r="F32" s="136" t="s">
        <v>199</v>
      </c>
      <c r="G32" s="58">
        <f t="shared" si="2"/>
        <v>3411.63</v>
      </c>
      <c r="H32" s="46"/>
    </row>
    <row r="33" spans="1:8" ht="24.75" customHeight="1" x14ac:dyDescent="0.25">
      <c r="A33" s="38">
        <v>31</v>
      </c>
      <c r="B33" s="18" t="s">
        <v>83</v>
      </c>
      <c r="C33" s="57" t="s">
        <v>62</v>
      </c>
      <c r="D33" s="58">
        <f t="shared" si="1"/>
        <v>3918.7</v>
      </c>
      <c r="E33" s="58">
        <v>1959.35</v>
      </c>
      <c r="F33" s="136" t="s">
        <v>199</v>
      </c>
      <c r="G33" s="58">
        <f t="shared" si="2"/>
        <v>1959.35</v>
      </c>
      <c r="H33" s="46"/>
    </row>
    <row r="34" spans="1:8" ht="24.75" customHeight="1" x14ac:dyDescent="0.25">
      <c r="A34" s="38">
        <v>32</v>
      </c>
      <c r="B34" s="18" t="s">
        <v>243</v>
      </c>
      <c r="C34" s="57" t="s">
        <v>62</v>
      </c>
      <c r="D34" s="58">
        <v>4000</v>
      </c>
      <c r="E34" s="58">
        <v>2000</v>
      </c>
      <c r="F34" s="136"/>
      <c r="G34" s="58">
        <f t="shared" si="2"/>
        <v>2000</v>
      </c>
      <c r="H34" s="46"/>
    </row>
    <row r="35" spans="1:8" ht="24.75" customHeight="1" x14ac:dyDescent="0.25">
      <c r="A35" s="38">
        <v>33</v>
      </c>
      <c r="B35" s="18" t="s">
        <v>84</v>
      </c>
      <c r="C35" s="57" t="s">
        <v>62</v>
      </c>
      <c r="D35" s="58">
        <f t="shared" si="1"/>
        <v>10816</v>
      </c>
      <c r="E35" s="58">
        <v>5408</v>
      </c>
      <c r="F35" s="136" t="s">
        <v>199</v>
      </c>
      <c r="G35" s="58">
        <f t="shared" si="2"/>
        <v>5408</v>
      </c>
      <c r="H35" s="46"/>
    </row>
    <row r="36" spans="1:8" ht="25.5" customHeight="1" thickBot="1" x14ac:dyDescent="0.3">
      <c r="A36" s="34"/>
      <c r="B36" s="237"/>
      <c r="C36" s="238"/>
      <c r="D36" s="47">
        <f>SUM(D5:D25)</f>
        <v>143733.04</v>
      </c>
      <c r="E36" s="47">
        <f>SUM(E5:E35)</f>
        <v>106808.99000000002</v>
      </c>
      <c r="F36" s="47"/>
      <c r="G36" s="47">
        <f>SUM(G5:G35)</f>
        <v>106808.99000000002</v>
      </c>
      <c r="H36" s="36"/>
    </row>
    <row r="38" spans="1:8" x14ac:dyDescent="0.25">
      <c r="A38" s="223" t="s">
        <v>31</v>
      </c>
      <c r="B38" s="223"/>
      <c r="C38" s="223"/>
      <c r="D38" s="24"/>
      <c r="E38" s="223" t="s">
        <v>53</v>
      </c>
      <c r="F38" s="223"/>
      <c r="G38" s="223"/>
      <c r="H38" s="223"/>
    </row>
    <row r="39" spans="1:8" x14ac:dyDescent="0.25">
      <c r="A39" s="25"/>
      <c r="B39" s="25"/>
      <c r="C39" s="25"/>
      <c r="D39" s="24"/>
      <c r="E39" s="26"/>
      <c r="F39" s="26"/>
      <c r="G39" s="27"/>
      <c r="H39" s="28"/>
    </row>
    <row r="40" spans="1:8" x14ac:dyDescent="0.25">
      <c r="A40" s="29"/>
      <c r="B40" s="29"/>
      <c r="C40" s="29"/>
      <c r="D40" s="24"/>
      <c r="E40" s="224"/>
      <c r="F40" s="224"/>
      <c r="G40" s="224"/>
      <c r="H40" s="28"/>
    </row>
    <row r="41" spans="1:8" x14ac:dyDescent="0.25">
      <c r="A41" s="225" t="s">
        <v>79</v>
      </c>
      <c r="B41" s="225"/>
      <c r="C41" s="225"/>
      <c r="D41" s="25"/>
      <c r="E41" s="226" t="s">
        <v>34</v>
      </c>
      <c r="F41" s="226"/>
      <c r="G41" s="226"/>
      <c r="H41" s="226"/>
    </row>
    <row r="44" spans="1:8" x14ac:dyDescent="0.25">
      <c r="A44" s="50"/>
      <c r="H44" s="50"/>
    </row>
    <row r="45" spans="1:8" x14ac:dyDescent="0.25">
      <c r="A45" s="50"/>
      <c r="F45" s="56"/>
      <c r="H45" s="50"/>
    </row>
  </sheetData>
  <mergeCells count="10">
    <mergeCell ref="E40:G40"/>
    <mergeCell ref="A41:C41"/>
    <mergeCell ref="E41:H41"/>
    <mergeCell ref="A1:H1"/>
    <mergeCell ref="A2:H2"/>
    <mergeCell ref="A3:H3"/>
    <mergeCell ref="A4:B4"/>
    <mergeCell ref="B36:C36"/>
    <mergeCell ref="A38:C38"/>
    <mergeCell ref="E38:H38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15" zoomScale="90" zoomScaleNormal="90" workbookViewId="0">
      <selection sqref="A1:K42"/>
    </sheetView>
  </sheetViews>
  <sheetFormatPr baseColWidth="10" defaultRowHeight="15" x14ac:dyDescent="0.25"/>
  <cols>
    <col min="1" max="1" width="4" customWidth="1"/>
    <col min="2" max="2" width="27.5703125" bestFit="1" customWidth="1"/>
    <col min="3" max="3" width="16.5703125" customWidth="1"/>
    <col min="4" max="4" width="12.85546875" customWidth="1"/>
    <col min="8" max="8" width="8.7109375" customWidth="1"/>
    <col min="10" max="10" width="34" customWidth="1"/>
  </cols>
  <sheetData>
    <row r="1" spans="1:10" ht="18.399999999999999" x14ac:dyDescent="0.25">
      <c r="A1" s="239" t="s">
        <v>37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0" ht="18.399999999999999" x14ac:dyDescent="0.25">
      <c r="A2" s="242" t="s">
        <v>206</v>
      </c>
      <c r="B2" s="243"/>
      <c r="C2" s="243"/>
      <c r="D2" s="243"/>
      <c r="E2" s="243"/>
      <c r="F2" s="243"/>
      <c r="G2" s="243"/>
      <c r="H2" s="243"/>
      <c r="I2" s="243"/>
      <c r="J2" s="244"/>
    </row>
    <row r="3" spans="1:10" ht="33.75" customHeight="1" x14ac:dyDescent="0.25">
      <c r="A3" s="245" t="s">
        <v>254</v>
      </c>
      <c r="B3" s="246"/>
      <c r="C3" s="246"/>
      <c r="D3" s="246"/>
      <c r="E3" s="246"/>
      <c r="F3" s="246"/>
      <c r="G3" s="246"/>
      <c r="H3" s="246"/>
      <c r="I3" s="246"/>
      <c r="J3" s="247"/>
    </row>
    <row r="4" spans="1:10" ht="21.75" x14ac:dyDescent="0.25">
      <c r="A4" s="48" t="s">
        <v>36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85</v>
      </c>
      <c r="G4" s="49" t="s">
        <v>232</v>
      </c>
      <c r="H4" s="49" t="s">
        <v>10</v>
      </c>
      <c r="I4" s="49" t="s">
        <v>11</v>
      </c>
      <c r="J4" s="45" t="s">
        <v>12</v>
      </c>
    </row>
    <row r="5" spans="1:10" ht="14.25" x14ac:dyDescent="0.25">
      <c r="A5" s="249" t="s">
        <v>86</v>
      </c>
      <c r="B5" s="250"/>
      <c r="C5" s="250"/>
      <c r="D5" s="250"/>
      <c r="E5" s="250"/>
      <c r="F5" s="250"/>
      <c r="G5" s="250"/>
      <c r="H5" s="250"/>
      <c r="I5" s="250"/>
      <c r="J5" s="251"/>
    </row>
    <row r="6" spans="1:10" ht="33.75" customHeight="1" x14ac:dyDescent="0.25">
      <c r="A6" s="80">
        <v>1</v>
      </c>
      <c r="B6" s="12" t="s">
        <v>87</v>
      </c>
      <c r="C6" s="10" t="s">
        <v>88</v>
      </c>
      <c r="D6" s="80" t="s">
        <v>125</v>
      </c>
      <c r="E6" s="11">
        <f>F6*2</f>
        <v>7299.24</v>
      </c>
      <c r="F6" s="11">
        <v>3649.62</v>
      </c>
      <c r="G6" s="11"/>
      <c r="H6" s="137" t="s">
        <v>199</v>
      </c>
      <c r="I6" s="11">
        <f>F6</f>
        <v>3649.62</v>
      </c>
      <c r="J6" s="39"/>
    </row>
    <row r="7" spans="1:10" ht="30.2" customHeight="1" x14ac:dyDescent="0.25">
      <c r="A7" s="80">
        <v>2</v>
      </c>
      <c r="B7" s="12" t="s">
        <v>89</v>
      </c>
      <c r="C7" s="147" t="s">
        <v>90</v>
      </c>
      <c r="D7" s="80" t="s">
        <v>125</v>
      </c>
      <c r="E7" s="11">
        <f t="shared" ref="E7:E31" si="0">F7*2</f>
        <v>3244.8</v>
      </c>
      <c r="F7" s="11">
        <v>1622.4</v>
      </c>
      <c r="G7" s="11"/>
      <c r="H7" s="137" t="s">
        <v>199</v>
      </c>
      <c r="I7" s="11">
        <f t="shared" ref="I7:I31" si="1">F7</f>
        <v>1622.4</v>
      </c>
      <c r="J7" s="39"/>
    </row>
    <row r="8" spans="1:10" ht="30.2" customHeight="1" x14ac:dyDescent="0.25">
      <c r="A8" s="80">
        <v>3</v>
      </c>
      <c r="B8" s="12" t="s">
        <v>91</v>
      </c>
      <c r="C8" s="147" t="s">
        <v>207</v>
      </c>
      <c r="D8" s="80" t="s">
        <v>125</v>
      </c>
      <c r="E8" s="11">
        <f t="shared" si="0"/>
        <v>3649.64</v>
      </c>
      <c r="F8" s="11">
        <v>1824.82</v>
      </c>
      <c r="G8" s="11"/>
      <c r="H8" s="137" t="s">
        <v>199</v>
      </c>
      <c r="I8" s="11">
        <f t="shared" si="1"/>
        <v>1824.82</v>
      </c>
      <c r="J8" s="39"/>
    </row>
    <row r="9" spans="1:10" ht="27.2" x14ac:dyDescent="0.25">
      <c r="A9" s="80">
        <v>4</v>
      </c>
      <c r="B9" s="12" t="s">
        <v>92</v>
      </c>
      <c r="C9" s="10" t="s">
        <v>93</v>
      </c>
      <c r="D9" s="80" t="s">
        <v>125</v>
      </c>
      <c r="E9" s="11">
        <f t="shared" si="0"/>
        <v>3892.92</v>
      </c>
      <c r="F9" s="11">
        <v>1946.46</v>
      </c>
      <c r="G9" s="11"/>
      <c r="H9" s="137" t="s">
        <v>199</v>
      </c>
      <c r="I9" s="11">
        <f t="shared" si="1"/>
        <v>1946.46</v>
      </c>
      <c r="J9" s="39"/>
    </row>
    <row r="10" spans="1:10" ht="28.5" customHeight="1" x14ac:dyDescent="0.25">
      <c r="A10" s="80">
        <v>5</v>
      </c>
      <c r="B10" s="12" t="s">
        <v>94</v>
      </c>
      <c r="C10" s="10" t="s">
        <v>95</v>
      </c>
      <c r="D10" s="80" t="s">
        <v>125</v>
      </c>
      <c r="E10" s="11">
        <f t="shared" si="0"/>
        <v>2433.08</v>
      </c>
      <c r="F10" s="11">
        <v>1216.54</v>
      </c>
      <c r="G10" s="11"/>
      <c r="H10" s="137" t="s">
        <v>199</v>
      </c>
      <c r="I10" s="11">
        <f t="shared" si="1"/>
        <v>1216.54</v>
      </c>
      <c r="J10" s="39"/>
    </row>
    <row r="11" spans="1:10" ht="28.5" customHeight="1" x14ac:dyDescent="0.25">
      <c r="A11" s="80">
        <v>6</v>
      </c>
      <c r="B11" s="12" t="s">
        <v>96</v>
      </c>
      <c r="C11" s="10" t="s">
        <v>97</v>
      </c>
      <c r="D11" s="80" t="s">
        <v>125</v>
      </c>
      <c r="E11" s="11">
        <f t="shared" si="0"/>
        <v>1704.22</v>
      </c>
      <c r="F11" s="11">
        <v>852.11</v>
      </c>
      <c r="G11" s="11"/>
      <c r="H11" s="137" t="s">
        <v>199</v>
      </c>
      <c r="I11" s="11">
        <f t="shared" si="1"/>
        <v>852.11</v>
      </c>
      <c r="J11" s="39"/>
    </row>
    <row r="12" spans="1:10" ht="27" customHeight="1" x14ac:dyDescent="0.25">
      <c r="A12" s="80">
        <v>7</v>
      </c>
      <c r="B12" s="9" t="s">
        <v>98</v>
      </c>
      <c r="C12" s="30" t="s">
        <v>99</v>
      </c>
      <c r="D12" s="80" t="s">
        <v>125</v>
      </c>
      <c r="E12" s="11">
        <f t="shared" si="0"/>
        <v>5408</v>
      </c>
      <c r="F12" s="31">
        <v>2704</v>
      </c>
      <c r="G12" s="31"/>
      <c r="H12" s="137" t="s">
        <v>199</v>
      </c>
      <c r="I12" s="11">
        <f t="shared" si="1"/>
        <v>2704</v>
      </c>
      <c r="J12" s="39"/>
    </row>
    <row r="13" spans="1:10" ht="27.2" x14ac:dyDescent="0.25">
      <c r="A13" s="80">
        <v>8</v>
      </c>
      <c r="B13" s="9" t="s">
        <v>100</v>
      </c>
      <c r="C13" s="30" t="s">
        <v>101</v>
      </c>
      <c r="D13" s="80" t="s">
        <v>125</v>
      </c>
      <c r="E13" s="11">
        <f t="shared" si="0"/>
        <v>4326.3999999999996</v>
      </c>
      <c r="F13" s="31">
        <v>2163.1999999999998</v>
      </c>
      <c r="G13" s="31"/>
      <c r="H13" s="137" t="s">
        <v>199</v>
      </c>
      <c r="I13" s="31">
        <f t="shared" si="1"/>
        <v>2163.1999999999998</v>
      </c>
      <c r="J13" s="39"/>
    </row>
    <row r="14" spans="1:10" ht="28.5" customHeight="1" x14ac:dyDescent="0.25">
      <c r="A14" s="80">
        <v>9</v>
      </c>
      <c r="B14" s="9" t="s">
        <v>102</v>
      </c>
      <c r="C14" s="148" t="s">
        <v>103</v>
      </c>
      <c r="D14" s="80" t="s">
        <v>125</v>
      </c>
      <c r="E14" s="11">
        <f t="shared" si="0"/>
        <v>3270.76</v>
      </c>
      <c r="F14" s="31">
        <v>1635.38</v>
      </c>
      <c r="G14" s="31"/>
      <c r="H14" s="137" t="s">
        <v>199</v>
      </c>
      <c r="I14" s="31">
        <f t="shared" si="1"/>
        <v>1635.38</v>
      </c>
      <c r="J14" s="39"/>
    </row>
    <row r="15" spans="1:10" ht="27.2" x14ac:dyDescent="0.25">
      <c r="A15" s="80">
        <v>10</v>
      </c>
      <c r="B15" s="9" t="s">
        <v>104</v>
      </c>
      <c r="C15" s="30" t="s">
        <v>105</v>
      </c>
      <c r="D15" s="80" t="s">
        <v>125</v>
      </c>
      <c r="E15" s="11">
        <f t="shared" si="0"/>
        <v>6489.6</v>
      </c>
      <c r="F15" s="31">
        <v>3244.8</v>
      </c>
      <c r="G15" s="31"/>
      <c r="H15" s="137" t="s">
        <v>199</v>
      </c>
      <c r="I15" s="31">
        <f t="shared" si="1"/>
        <v>3244.8</v>
      </c>
      <c r="J15" s="39"/>
    </row>
    <row r="16" spans="1:10" ht="27.2" x14ac:dyDescent="0.25">
      <c r="A16" s="80">
        <v>11</v>
      </c>
      <c r="B16" s="9" t="s">
        <v>106</v>
      </c>
      <c r="C16" s="30" t="s">
        <v>107</v>
      </c>
      <c r="D16" s="80" t="s">
        <v>125</v>
      </c>
      <c r="E16" s="11">
        <f t="shared" si="0"/>
        <v>1514.24</v>
      </c>
      <c r="F16" s="31">
        <v>757.12</v>
      </c>
      <c r="G16" s="31"/>
      <c r="H16" s="137" t="s">
        <v>199</v>
      </c>
      <c r="I16" s="31">
        <f t="shared" si="1"/>
        <v>757.12</v>
      </c>
      <c r="J16" s="39"/>
    </row>
    <row r="17" spans="1:10" ht="29.25" customHeight="1" x14ac:dyDescent="0.25">
      <c r="A17" s="80">
        <v>12</v>
      </c>
      <c r="B17" s="9" t="s">
        <v>241</v>
      </c>
      <c r="C17" s="30" t="s">
        <v>23</v>
      </c>
      <c r="D17" s="80" t="s">
        <v>125</v>
      </c>
      <c r="E17" s="11">
        <v>6500</v>
      </c>
      <c r="F17" s="31">
        <v>3250</v>
      </c>
      <c r="G17" s="31"/>
      <c r="H17" s="137" t="s">
        <v>199</v>
      </c>
      <c r="I17" s="31">
        <f t="shared" si="1"/>
        <v>3250</v>
      </c>
      <c r="J17" s="39"/>
    </row>
    <row r="18" spans="1:10" ht="28.5" customHeight="1" x14ac:dyDescent="0.25">
      <c r="A18" s="80">
        <v>13</v>
      </c>
      <c r="B18" s="9" t="s">
        <v>108</v>
      </c>
      <c r="C18" s="30" t="s">
        <v>23</v>
      </c>
      <c r="D18" s="80" t="s">
        <v>125</v>
      </c>
      <c r="E18" s="11">
        <f t="shared" si="0"/>
        <v>6500</v>
      </c>
      <c r="F18" s="31">
        <v>3250</v>
      </c>
      <c r="G18" s="31"/>
      <c r="H18" s="137" t="s">
        <v>199</v>
      </c>
      <c r="I18" s="31">
        <f t="shared" si="1"/>
        <v>3250</v>
      </c>
      <c r="J18" s="39"/>
    </row>
    <row r="19" spans="1:10" ht="26.45" customHeight="1" x14ac:dyDescent="0.25">
      <c r="A19" s="80">
        <v>14</v>
      </c>
      <c r="B19" s="9" t="s">
        <v>109</v>
      </c>
      <c r="C19" s="149" t="s">
        <v>208</v>
      </c>
      <c r="D19" s="80" t="s">
        <v>125</v>
      </c>
      <c r="E19" s="11">
        <f t="shared" si="0"/>
        <v>6500</v>
      </c>
      <c r="F19" s="31">
        <v>3250</v>
      </c>
      <c r="G19" s="31"/>
      <c r="H19" s="137" t="s">
        <v>199</v>
      </c>
      <c r="I19" s="31">
        <f t="shared" si="1"/>
        <v>3250</v>
      </c>
      <c r="J19" s="1"/>
    </row>
    <row r="20" spans="1:10" ht="25.5" x14ac:dyDescent="0.25">
      <c r="A20" s="80">
        <v>15</v>
      </c>
      <c r="B20" s="9" t="s">
        <v>110</v>
      </c>
      <c r="C20" s="30" t="s">
        <v>111</v>
      </c>
      <c r="D20" s="80" t="s">
        <v>125</v>
      </c>
      <c r="E20" s="11">
        <f t="shared" si="0"/>
        <v>5866.6</v>
      </c>
      <c r="F20" s="31">
        <v>2933.3</v>
      </c>
      <c r="G20" s="31"/>
      <c r="H20" s="137" t="s">
        <v>201</v>
      </c>
      <c r="I20" s="31">
        <f t="shared" si="1"/>
        <v>2933.3</v>
      </c>
      <c r="J20" s="1"/>
    </row>
    <row r="21" spans="1:10" ht="26.45" customHeight="1" x14ac:dyDescent="0.25">
      <c r="A21" s="80">
        <v>17</v>
      </c>
      <c r="B21" s="9" t="s">
        <v>239</v>
      </c>
      <c r="C21" s="30" t="s">
        <v>240</v>
      </c>
      <c r="D21" s="80" t="s">
        <v>125</v>
      </c>
      <c r="E21" s="11">
        <f t="shared" si="0"/>
        <v>5191.68</v>
      </c>
      <c r="F21" s="31">
        <v>2595.84</v>
      </c>
      <c r="G21" s="31"/>
      <c r="H21" s="137" t="s">
        <v>199</v>
      </c>
      <c r="I21" s="31">
        <f>F21</f>
        <v>2595.84</v>
      </c>
      <c r="J21" s="1"/>
    </row>
    <row r="22" spans="1:10" ht="25.5" x14ac:dyDescent="0.25">
      <c r="A22" s="80">
        <v>18</v>
      </c>
      <c r="B22" s="9" t="s">
        <v>112</v>
      </c>
      <c r="C22" s="30" t="s">
        <v>113</v>
      </c>
      <c r="D22" s="80" t="s">
        <v>125</v>
      </c>
      <c r="E22" s="11">
        <f t="shared" si="0"/>
        <v>4326.3999999999996</v>
      </c>
      <c r="F22" s="31">
        <v>2163.1999999999998</v>
      </c>
      <c r="G22" s="31"/>
      <c r="H22" s="137" t="s">
        <v>199</v>
      </c>
      <c r="I22" s="31">
        <f t="shared" si="1"/>
        <v>2163.1999999999998</v>
      </c>
      <c r="J22" s="1"/>
    </row>
    <row r="23" spans="1:10" ht="27" customHeight="1" x14ac:dyDescent="0.25">
      <c r="A23" s="80">
        <v>19</v>
      </c>
      <c r="B23" s="9" t="s">
        <v>114</v>
      </c>
      <c r="C23" s="30" t="s">
        <v>115</v>
      </c>
      <c r="D23" s="80" t="s">
        <v>125</v>
      </c>
      <c r="E23" s="11">
        <f t="shared" si="0"/>
        <v>7571.2</v>
      </c>
      <c r="F23" s="31">
        <v>3785.6</v>
      </c>
      <c r="G23" s="31"/>
      <c r="H23" s="137" t="s">
        <v>199</v>
      </c>
      <c r="I23" s="31">
        <f t="shared" si="1"/>
        <v>3785.6</v>
      </c>
      <c r="J23" s="1"/>
    </row>
    <row r="24" spans="1:10" ht="25.5" x14ac:dyDescent="0.25">
      <c r="A24" s="80">
        <v>20</v>
      </c>
      <c r="B24" s="9" t="s">
        <v>116</v>
      </c>
      <c r="C24" s="30" t="s">
        <v>117</v>
      </c>
      <c r="D24" s="80" t="s">
        <v>125</v>
      </c>
      <c r="E24" s="11">
        <f t="shared" si="0"/>
        <v>4326.3999999999996</v>
      </c>
      <c r="F24" s="31">
        <v>2163.1999999999998</v>
      </c>
      <c r="G24" s="31"/>
      <c r="H24" s="137" t="s">
        <v>199</v>
      </c>
      <c r="I24" s="31">
        <f t="shared" si="1"/>
        <v>2163.1999999999998</v>
      </c>
      <c r="J24" s="1"/>
    </row>
    <row r="25" spans="1:10" ht="25.5" x14ac:dyDescent="0.25">
      <c r="A25" s="80">
        <v>21</v>
      </c>
      <c r="B25" s="9" t="s">
        <v>118</v>
      </c>
      <c r="C25" s="30" t="s">
        <v>209</v>
      </c>
      <c r="D25" s="80" t="s">
        <v>125</v>
      </c>
      <c r="E25" s="11">
        <f t="shared" si="0"/>
        <v>7441.4</v>
      </c>
      <c r="F25" s="31">
        <v>3720.7</v>
      </c>
      <c r="G25" s="31"/>
      <c r="H25" s="137" t="s">
        <v>199</v>
      </c>
      <c r="I25" s="31">
        <f t="shared" si="1"/>
        <v>3720.7</v>
      </c>
      <c r="J25" s="1"/>
    </row>
    <row r="26" spans="1:10" ht="24.75" customHeight="1" x14ac:dyDescent="0.25">
      <c r="A26" s="80">
        <v>22</v>
      </c>
      <c r="B26" s="9" t="s">
        <v>119</v>
      </c>
      <c r="C26" s="30" t="s">
        <v>120</v>
      </c>
      <c r="D26" s="80" t="s">
        <v>125</v>
      </c>
      <c r="E26" s="11">
        <f t="shared" si="0"/>
        <v>6500</v>
      </c>
      <c r="F26" s="31">
        <v>3250</v>
      </c>
      <c r="G26" s="31"/>
      <c r="H26" s="137" t="s">
        <v>199</v>
      </c>
      <c r="I26" s="31">
        <f t="shared" si="1"/>
        <v>3250</v>
      </c>
      <c r="J26" s="1"/>
    </row>
    <row r="27" spans="1:10" ht="24" x14ac:dyDescent="0.25">
      <c r="A27" s="80">
        <v>23</v>
      </c>
      <c r="B27" s="9" t="s">
        <v>121</v>
      </c>
      <c r="C27" s="148" t="s">
        <v>122</v>
      </c>
      <c r="D27" s="80" t="s">
        <v>125</v>
      </c>
      <c r="E27" s="11">
        <f t="shared" si="0"/>
        <v>6500</v>
      </c>
      <c r="F27" s="31">
        <v>3250</v>
      </c>
      <c r="G27" s="31"/>
      <c r="H27" s="137" t="s">
        <v>199</v>
      </c>
      <c r="I27" s="31">
        <f t="shared" si="1"/>
        <v>3250</v>
      </c>
      <c r="J27" s="39"/>
    </row>
    <row r="28" spans="1:10" ht="26.45" customHeight="1" x14ac:dyDescent="0.25">
      <c r="A28" s="80">
        <v>24</v>
      </c>
      <c r="B28" s="12" t="s">
        <v>123</v>
      </c>
      <c r="C28" s="10" t="s">
        <v>124</v>
      </c>
      <c r="D28" s="80" t="s">
        <v>125</v>
      </c>
      <c r="E28" s="11">
        <f t="shared" si="0"/>
        <v>3374.6</v>
      </c>
      <c r="F28" s="75">
        <v>1687.3</v>
      </c>
      <c r="G28" s="75"/>
      <c r="H28" s="137" t="s">
        <v>199</v>
      </c>
      <c r="I28" s="31">
        <f t="shared" si="1"/>
        <v>1687.3</v>
      </c>
      <c r="J28" s="81"/>
    </row>
    <row r="29" spans="1:10" ht="33.75" customHeight="1" x14ac:dyDescent="0.25">
      <c r="A29" s="80">
        <v>25</v>
      </c>
      <c r="B29" s="12" t="s">
        <v>126</v>
      </c>
      <c r="C29" s="10" t="s">
        <v>131</v>
      </c>
      <c r="D29" s="80" t="s">
        <v>125</v>
      </c>
      <c r="E29" s="11">
        <f t="shared" si="0"/>
        <v>1703.16</v>
      </c>
      <c r="F29" s="75">
        <v>851.58</v>
      </c>
      <c r="G29" s="75"/>
      <c r="H29" s="137" t="s">
        <v>199</v>
      </c>
      <c r="I29" s="31">
        <f t="shared" si="1"/>
        <v>851.58</v>
      </c>
      <c r="J29" s="81"/>
    </row>
    <row r="30" spans="1:10" ht="27.75" customHeight="1" x14ac:dyDescent="0.25">
      <c r="A30" s="80">
        <v>26</v>
      </c>
      <c r="B30" s="12" t="s">
        <v>127</v>
      </c>
      <c r="C30" s="10" t="s">
        <v>132</v>
      </c>
      <c r="D30" s="80" t="s">
        <v>125</v>
      </c>
      <c r="E30" s="11">
        <f t="shared" si="0"/>
        <v>1703.16</v>
      </c>
      <c r="F30" s="75">
        <v>851.58</v>
      </c>
      <c r="G30" s="75"/>
      <c r="H30" s="137" t="s">
        <v>199</v>
      </c>
      <c r="I30" s="31">
        <f t="shared" si="1"/>
        <v>851.58</v>
      </c>
      <c r="J30" s="81"/>
    </row>
    <row r="31" spans="1:10" ht="29.25" customHeight="1" x14ac:dyDescent="0.25">
      <c r="A31" s="80">
        <v>27</v>
      </c>
      <c r="B31" s="12" t="s">
        <v>128</v>
      </c>
      <c r="C31" s="10" t="s">
        <v>130</v>
      </c>
      <c r="D31" s="10" t="s">
        <v>200</v>
      </c>
      <c r="E31" s="11">
        <f t="shared" si="0"/>
        <v>3114.34</v>
      </c>
      <c r="F31" s="75">
        <v>1557.17</v>
      </c>
      <c r="G31" s="75"/>
      <c r="H31" s="137" t="s">
        <v>199</v>
      </c>
      <c r="I31" s="31">
        <f t="shared" si="1"/>
        <v>1557.17</v>
      </c>
      <c r="J31" s="81"/>
    </row>
    <row r="32" spans="1:10" ht="15.75" thickBot="1" x14ac:dyDescent="0.3">
      <c r="A32" s="76"/>
      <c r="B32" s="252" t="s">
        <v>30</v>
      </c>
      <c r="C32" s="252"/>
      <c r="D32" s="253"/>
      <c r="E32" s="191">
        <f>SUM(E6:E31)</f>
        <v>120351.83999999998</v>
      </c>
      <c r="F32" s="77">
        <f>SUM(F6:F31)</f>
        <v>60175.919999999991</v>
      </c>
      <c r="G32" s="77">
        <f>SUM(G6:G31)</f>
        <v>0</v>
      </c>
      <c r="H32" s="78"/>
      <c r="I32" s="77">
        <f>SUM(I6:I31)</f>
        <v>60175.919999999991</v>
      </c>
      <c r="J32" s="79"/>
    </row>
    <row r="33" spans="1:10" x14ac:dyDescent="0.25">
      <c r="A33" s="67"/>
      <c r="B33" s="68"/>
      <c r="C33" s="69"/>
      <c r="D33" s="70"/>
      <c r="E33" s="70"/>
      <c r="F33" s="71"/>
      <c r="G33" s="71"/>
      <c r="H33" s="71"/>
      <c r="I33" s="72"/>
      <c r="J33" s="71"/>
    </row>
    <row r="34" spans="1:10" x14ac:dyDescent="0.25">
      <c r="A34" s="67"/>
      <c r="B34" s="68"/>
      <c r="C34" s="69"/>
      <c r="D34" s="70"/>
      <c r="E34" s="70"/>
      <c r="F34" s="71"/>
      <c r="G34" s="71"/>
      <c r="H34" s="71"/>
      <c r="I34" s="72"/>
      <c r="J34" s="71"/>
    </row>
    <row r="35" spans="1:10" x14ac:dyDescent="0.25">
      <c r="A35" s="25"/>
      <c r="B35" s="26"/>
      <c r="C35" s="24"/>
      <c r="D35" s="63"/>
      <c r="E35" s="63"/>
      <c r="F35" s="248"/>
      <c r="G35" s="248"/>
      <c r="H35" s="248"/>
      <c r="I35" s="248"/>
      <c r="J35" s="24"/>
    </row>
    <row r="36" spans="1:10" x14ac:dyDescent="0.25">
      <c r="A36" s="24"/>
      <c r="B36" s="248" t="s">
        <v>129</v>
      </c>
      <c r="C36" s="248"/>
      <c r="D36" s="63"/>
      <c r="E36" s="63"/>
      <c r="F36" s="248" t="s">
        <v>53</v>
      </c>
      <c r="G36" s="248"/>
      <c r="H36" s="248"/>
      <c r="I36" s="248"/>
      <c r="J36" s="248"/>
    </row>
    <row r="37" spans="1:10" x14ac:dyDescent="0.25">
      <c r="A37" s="51"/>
      <c r="B37" s="52"/>
      <c r="C37" s="53"/>
      <c r="D37" s="54"/>
      <c r="E37" s="54"/>
      <c r="F37" s="52"/>
      <c r="G37" s="52"/>
      <c r="H37" s="52"/>
      <c r="I37" s="51"/>
      <c r="J37" s="73"/>
    </row>
    <row r="38" spans="1:10" x14ac:dyDescent="0.25">
      <c r="A38" s="51"/>
      <c r="B38" s="52"/>
      <c r="C38" s="54"/>
      <c r="D38" s="54"/>
      <c r="E38" s="54"/>
      <c r="F38" s="52"/>
      <c r="G38" s="52"/>
      <c r="H38" s="52"/>
      <c r="I38" s="51"/>
      <c r="J38" s="73"/>
    </row>
    <row r="39" spans="1:10" x14ac:dyDescent="0.25">
      <c r="A39" s="254"/>
      <c r="B39" s="254"/>
      <c r="C39" s="55"/>
      <c r="D39" s="55"/>
      <c r="E39" s="55"/>
      <c r="F39" s="254"/>
      <c r="G39" s="254"/>
      <c r="H39" s="254"/>
      <c r="I39" s="254"/>
      <c r="J39" s="65"/>
    </row>
    <row r="40" spans="1:10" x14ac:dyDescent="0.25">
      <c r="A40" s="74"/>
      <c r="B40" s="226" t="s">
        <v>33</v>
      </c>
      <c r="C40" s="226"/>
      <c r="D40" s="63"/>
      <c r="E40" s="63"/>
      <c r="F40" s="226" t="s">
        <v>34</v>
      </c>
      <c r="G40" s="226"/>
      <c r="H40" s="226"/>
      <c r="I40" s="226"/>
      <c r="J40" s="226"/>
    </row>
    <row r="41" spans="1:10" x14ac:dyDescent="0.25">
      <c r="J41" s="62"/>
    </row>
  </sheetData>
  <mergeCells count="12">
    <mergeCell ref="B40:C40"/>
    <mergeCell ref="A1:J1"/>
    <mergeCell ref="A2:J2"/>
    <mergeCell ref="A3:J3"/>
    <mergeCell ref="F36:J36"/>
    <mergeCell ref="F40:J40"/>
    <mergeCell ref="A5:J5"/>
    <mergeCell ref="B32:D32"/>
    <mergeCell ref="F35:I35"/>
    <mergeCell ref="B36:C36"/>
    <mergeCell ref="A39:B39"/>
    <mergeCell ref="F39:I39"/>
  </mergeCells>
  <pageMargins left="0.25" right="0.25" top="0.75" bottom="0.75" header="0.3" footer="0.3"/>
  <pageSetup scale="9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90" zoomScaleNormal="90" workbookViewId="0">
      <selection sqref="A1:H17"/>
    </sheetView>
  </sheetViews>
  <sheetFormatPr baseColWidth="10" defaultRowHeight="15" x14ac:dyDescent="0.25"/>
  <cols>
    <col min="1" max="1" width="3.5703125" bestFit="1" customWidth="1"/>
    <col min="2" max="2" width="38.42578125" bestFit="1" customWidth="1"/>
    <col min="3" max="3" width="26.5703125" customWidth="1"/>
    <col min="4" max="4" width="13.7109375" customWidth="1"/>
    <col min="6" max="6" width="10.5703125" customWidth="1"/>
    <col min="7" max="7" width="34.28515625" customWidth="1"/>
  </cols>
  <sheetData>
    <row r="1" spans="1:7" ht="18.399999999999999" x14ac:dyDescent="0.3">
      <c r="A1" s="255" t="s">
        <v>133</v>
      </c>
      <c r="B1" s="256"/>
      <c r="C1" s="256"/>
      <c r="D1" s="256"/>
      <c r="E1" s="256"/>
      <c r="F1" s="256"/>
      <c r="G1" s="257"/>
    </row>
    <row r="2" spans="1:7" ht="14.25" x14ac:dyDescent="0.25">
      <c r="A2" s="258" t="s">
        <v>134</v>
      </c>
      <c r="B2" s="259"/>
      <c r="C2" s="259"/>
      <c r="D2" s="259"/>
      <c r="E2" s="259"/>
      <c r="F2" s="259"/>
      <c r="G2" s="260"/>
    </row>
    <row r="3" spans="1:7" ht="39.200000000000003" customHeight="1" x14ac:dyDescent="0.4">
      <c r="A3" s="258" t="s">
        <v>256</v>
      </c>
      <c r="B3" s="261"/>
      <c r="C3" s="261"/>
      <c r="D3" s="261"/>
      <c r="E3" s="261"/>
      <c r="F3" s="261"/>
      <c r="G3" s="262"/>
    </row>
    <row r="4" spans="1:7" ht="17.100000000000001" thickBot="1" x14ac:dyDescent="0.35">
      <c r="A4" s="82"/>
      <c r="B4" s="83"/>
      <c r="C4" s="56"/>
      <c r="D4" s="56"/>
      <c r="E4" s="56"/>
      <c r="F4" s="56"/>
      <c r="G4" s="84"/>
    </row>
    <row r="5" spans="1:7" ht="23.1" x14ac:dyDescent="0.25">
      <c r="A5" s="126" t="s">
        <v>35</v>
      </c>
      <c r="B5" s="127" t="s">
        <v>4</v>
      </c>
      <c r="C5" s="127" t="s">
        <v>135</v>
      </c>
      <c r="D5" s="128" t="s">
        <v>8</v>
      </c>
      <c r="E5" s="22" t="s">
        <v>9</v>
      </c>
      <c r="F5" s="129" t="s">
        <v>10</v>
      </c>
      <c r="G5" s="130" t="s">
        <v>136</v>
      </c>
    </row>
    <row r="6" spans="1:7" ht="35.450000000000003" customHeight="1" x14ac:dyDescent="0.25">
      <c r="A6" s="131">
        <v>1</v>
      </c>
      <c r="B6" s="132" t="s">
        <v>249</v>
      </c>
      <c r="C6" s="85" t="s">
        <v>137</v>
      </c>
      <c r="D6" s="86">
        <v>1080</v>
      </c>
      <c r="E6" s="87">
        <v>540</v>
      </c>
      <c r="F6" s="138" t="s">
        <v>201</v>
      </c>
      <c r="G6" s="133"/>
    </row>
    <row r="7" spans="1:7" ht="31.7" customHeight="1" x14ac:dyDescent="0.25">
      <c r="A7" s="131">
        <v>2</v>
      </c>
      <c r="B7" s="132" t="s">
        <v>138</v>
      </c>
      <c r="C7" s="85" t="s">
        <v>139</v>
      </c>
      <c r="D7" s="86">
        <v>3000</v>
      </c>
      <c r="E7" s="87">
        <v>1560</v>
      </c>
      <c r="F7" s="138" t="s">
        <v>199</v>
      </c>
      <c r="G7" s="133"/>
    </row>
    <row r="8" spans="1:7" ht="32.25" customHeight="1" x14ac:dyDescent="0.25">
      <c r="A8" s="131">
        <v>3</v>
      </c>
      <c r="B8" s="135" t="s">
        <v>234</v>
      </c>
      <c r="C8" s="92" t="s">
        <v>145</v>
      </c>
      <c r="D8" s="86">
        <v>2580</v>
      </c>
      <c r="E8" s="87">
        <v>1290</v>
      </c>
      <c r="F8" s="138" t="s">
        <v>199</v>
      </c>
      <c r="G8" s="133"/>
    </row>
    <row r="9" spans="1:7" ht="34.5" customHeight="1" x14ac:dyDescent="0.25">
      <c r="A9" s="131">
        <v>4</v>
      </c>
      <c r="B9" s="132" t="s">
        <v>140</v>
      </c>
      <c r="C9" s="85" t="s">
        <v>141</v>
      </c>
      <c r="D9" s="86">
        <v>1080</v>
      </c>
      <c r="E9" s="87">
        <v>540</v>
      </c>
      <c r="F9" s="138" t="s">
        <v>201</v>
      </c>
      <c r="G9" s="133"/>
    </row>
    <row r="10" spans="1:7" ht="35.450000000000003" customHeight="1" x14ac:dyDescent="0.25">
      <c r="A10" s="131">
        <v>5</v>
      </c>
      <c r="B10" s="132" t="s">
        <v>142</v>
      </c>
      <c r="C10" s="85" t="s">
        <v>143</v>
      </c>
      <c r="D10" s="86">
        <v>2580</v>
      </c>
      <c r="E10" s="87">
        <v>1290</v>
      </c>
      <c r="F10" s="138" t="s">
        <v>199</v>
      </c>
      <c r="G10" s="134"/>
    </row>
    <row r="11" spans="1:7" ht="35.450000000000003" customHeight="1" x14ac:dyDescent="0.25">
      <c r="A11" s="131">
        <v>6</v>
      </c>
      <c r="B11" s="135" t="s">
        <v>244</v>
      </c>
      <c r="C11" s="92" t="s">
        <v>245</v>
      </c>
      <c r="D11" s="86">
        <v>1500</v>
      </c>
      <c r="E11" s="87">
        <v>1500</v>
      </c>
      <c r="F11" s="138" t="s">
        <v>199</v>
      </c>
      <c r="G11" s="134"/>
    </row>
    <row r="12" spans="1:7" ht="19.5" thickBot="1" x14ac:dyDescent="0.35">
      <c r="A12" s="88"/>
      <c r="B12" s="263" t="s">
        <v>60</v>
      </c>
      <c r="C12" s="264"/>
      <c r="D12" s="89">
        <f>D6+D7+D8+D9+D10</f>
        <v>10320</v>
      </c>
      <c r="E12" s="89">
        <f>SUM(E6:E11)</f>
        <v>6720</v>
      </c>
      <c r="F12" s="95"/>
      <c r="G12" s="90"/>
    </row>
    <row r="14" spans="1:7" x14ac:dyDescent="0.25">
      <c r="A14" s="267" t="s">
        <v>129</v>
      </c>
      <c r="B14" s="267"/>
      <c r="C14" s="267"/>
      <c r="D14" s="248" t="s">
        <v>53</v>
      </c>
      <c r="E14" s="248"/>
      <c r="F14" s="248"/>
      <c r="G14" s="248"/>
    </row>
    <row r="15" spans="1:7" x14ac:dyDescent="0.25">
      <c r="A15" s="62"/>
      <c r="B15" s="225" t="s">
        <v>247</v>
      </c>
      <c r="C15" s="225"/>
      <c r="D15" s="266"/>
      <c r="E15" s="266"/>
      <c r="F15" s="266"/>
      <c r="G15" s="266"/>
    </row>
    <row r="16" spans="1:7" x14ac:dyDescent="0.25">
      <c r="A16" s="268" t="s">
        <v>33</v>
      </c>
      <c r="B16" s="268"/>
      <c r="C16" s="268"/>
      <c r="D16" s="265" t="s">
        <v>34</v>
      </c>
      <c r="E16" s="265"/>
      <c r="F16" s="265"/>
      <c r="G16" s="265"/>
    </row>
  </sheetData>
  <mergeCells count="10">
    <mergeCell ref="A1:G1"/>
    <mergeCell ref="A2:G2"/>
    <mergeCell ref="A3:G3"/>
    <mergeCell ref="B12:C12"/>
    <mergeCell ref="D16:G16"/>
    <mergeCell ref="D15:G15"/>
    <mergeCell ref="D14:G14"/>
    <mergeCell ref="A14:C14"/>
    <mergeCell ref="A16:C16"/>
    <mergeCell ref="B15:C15"/>
  </mergeCells>
  <pageMargins left="0.25" right="0.25" top="0.75" bottom="0.75" header="0.3" footer="0.3"/>
  <pageSetup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sqref="A1:H19"/>
    </sheetView>
  </sheetViews>
  <sheetFormatPr baseColWidth="10" defaultRowHeight="15" x14ac:dyDescent="0.25"/>
  <cols>
    <col min="1" max="1" width="5" customWidth="1"/>
    <col min="2" max="2" width="16.140625" customWidth="1"/>
    <col min="3" max="3" width="32.7109375" customWidth="1"/>
    <col min="6" max="6" width="8" customWidth="1"/>
    <col min="7" max="7" width="37.85546875" customWidth="1"/>
  </cols>
  <sheetData>
    <row r="1" spans="1:7" ht="19.149999999999999" x14ac:dyDescent="0.35">
      <c r="A1" s="275" t="s">
        <v>258</v>
      </c>
      <c r="B1" s="275"/>
      <c r="C1" s="275"/>
      <c r="D1" s="275"/>
      <c r="E1" s="275"/>
      <c r="F1" s="275"/>
      <c r="G1" s="275"/>
    </row>
    <row r="2" spans="1:7" ht="19.149999999999999" x14ac:dyDescent="0.35">
      <c r="A2" s="275" t="s">
        <v>146</v>
      </c>
      <c r="B2" s="275"/>
      <c r="C2" s="275"/>
      <c r="D2" s="275"/>
      <c r="E2" s="275"/>
      <c r="F2" s="275"/>
      <c r="G2" s="275"/>
    </row>
    <row r="3" spans="1:7" ht="33.75" customHeight="1" x14ac:dyDescent="0.35">
      <c r="A3" s="276" t="s">
        <v>257</v>
      </c>
      <c r="B3" s="276"/>
      <c r="C3" s="276"/>
      <c r="D3" s="276"/>
      <c r="E3" s="276"/>
      <c r="F3" s="276"/>
      <c r="G3" s="276"/>
    </row>
    <row r="4" spans="1:7" x14ac:dyDescent="0.25">
      <c r="A4" s="270" t="s">
        <v>3</v>
      </c>
      <c r="B4" s="272" t="s">
        <v>147</v>
      </c>
      <c r="C4" s="272" t="s">
        <v>4</v>
      </c>
      <c r="D4" s="96" t="s">
        <v>38</v>
      </c>
      <c r="E4" s="42" t="s">
        <v>38</v>
      </c>
      <c r="F4" s="113" t="s">
        <v>161</v>
      </c>
      <c r="G4" s="272" t="s">
        <v>136</v>
      </c>
    </row>
    <row r="5" spans="1:7" x14ac:dyDescent="0.25">
      <c r="A5" s="271"/>
      <c r="B5" s="273"/>
      <c r="C5" s="273"/>
      <c r="D5" s="93" t="s">
        <v>8</v>
      </c>
      <c r="E5" s="98" t="s">
        <v>9</v>
      </c>
      <c r="F5" s="114" t="s">
        <v>38</v>
      </c>
      <c r="G5" s="273"/>
    </row>
    <row r="6" spans="1:7" ht="27" customHeight="1" x14ac:dyDescent="0.4">
      <c r="A6" s="91">
        <v>1</v>
      </c>
      <c r="B6" s="99" t="s">
        <v>148</v>
      </c>
      <c r="C6" s="100" t="s">
        <v>149</v>
      </c>
      <c r="D6" s="101">
        <f>E6*2</f>
        <v>1120</v>
      </c>
      <c r="E6" s="102">
        <v>560</v>
      </c>
      <c r="F6" s="139" t="s">
        <v>199</v>
      </c>
      <c r="G6" s="103"/>
    </row>
    <row r="7" spans="1:7" ht="27" customHeight="1" x14ac:dyDescent="0.4">
      <c r="A7" s="91">
        <v>2</v>
      </c>
      <c r="B7" s="104" t="s">
        <v>148</v>
      </c>
      <c r="C7" s="105" t="s">
        <v>150</v>
      </c>
      <c r="D7" s="101">
        <f t="shared" ref="D7:D13" si="0">E7*2</f>
        <v>1120</v>
      </c>
      <c r="E7" s="102">
        <v>560</v>
      </c>
      <c r="F7" s="139" t="s">
        <v>199</v>
      </c>
      <c r="G7" s="103"/>
    </row>
    <row r="8" spans="1:7" ht="26.45" customHeight="1" x14ac:dyDescent="0.4">
      <c r="A8" s="91">
        <v>3</v>
      </c>
      <c r="B8" s="99" t="s">
        <v>151</v>
      </c>
      <c r="C8" s="100" t="s">
        <v>152</v>
      </c>
      <c r="D8" s="101">
        <f t="shared" si="0"/>
        <v>1120</v>
      </c>
      <c r="E8" s="102">
        <v>560</v>
      </c>
      <c r="F8" s="139" t="s">
        <v>199</v>
      </c>
      <c r="G8" s="103"/>
    </row>
    <row r="9" spans="1:7" ht="24.75" customHeight="1" x14ac:dyDescent="0.4">
      <c r="A9" s="91">
        <v>4</v>
      </c>
      <c r="B9" s="99" t="s">
        <v>151</v>
      </c>
      <c r="C9" s="100" t="s">
        <v>153</v>
      </c>
      <c r="D9" s="101">
        <f t="shared" si="0"/>
        <v>1120</v>
      </c>
      <c r="E9" s="102">
        <v>560</v>
      </c>
      <c r="F9" s="139" t="s">
        <v>199</v>
      </c>
      <c r="G9" s="103"/>
    </row>
    <row r="10" spans="1:7" ht="27" customHeight="1" x14ac:dyDescent="0.4">
      <c r="A10" s="91">
        <v>5</v>
      </c>
      <c r="B10" s="99" t="s">
        <v>154</v>
      </c>
      <c r="C10" s="100" t="s">
        <v>155</v>
      </c>
      <c r="D10" s="101">
        <f t="shared" si="0"/>
        <v>1620</v>
      </c>
      <c r="E10" s="102">
        <v>810</v>
      </c>
      <c r="F10" s="139" t="s">
        <v>199</v>
      </c>
      <c r="G10" s="103"/>
    </row>
    <row r="11" spans="1:7" ht="24.75" customHeight="1" x14ac:dyDescent="0.4">
      <c r="A11" s="91">
        <v>6</v>
      </c>
      <c r="B11" s="99" t="s">
        <v>154</v>
      </c>
      <c r="C11" s="100" t="s">
        <v>156</v>
      </c>
      <c r="D11" s="101">
        <f t="shared" si="0"/>
        <v>1620</v>
      </c>
      <c r="E11" s="102">
        <v>810</v>
      </c>
      <c r="F11" s="139" t="s">
        <v>199</v>
      </c>
      <c r="G11" s="103"/>
    </row>
    <row r="12" spans="1:7" ht="24" customHeight="1" x14ac:dyDescent="0.4">
      <c r="A12" s="106">
        <v>7</v>
      </c>
      <c r="B12" s="99" t="s">
        <v>157</v>
      </c>
      <c r="C12" s="100" t="s">
        <v>158</v>
      </c>
      <c r="D12" s="101">
        <f t="shared" si="0"/>
        <v>1620</v>
      </c>
      <c r="E12" s="102">
        <v>810</v>
      </c>
      <c r="F12" s="139" t="s">
        <v>199</v>
      </c>
      <c r="G12" s="107"/>
    </row>
    <row r="13" spans="1:7" ht="27" customHeight="1" x14ac:dyDescent="0.4">
      <c r="A13" s="106">
        <v>8</v>
      </c>
      <c r="B13" s="99" t="s">
        <v>157</v>
      </c>
      <c r="C13" s="100" t="s">
        <v>159</v>
      </c>
      <c r="D13" s="101">
        <f t="shared" si="0"/>
        <v>1620</v>
      </c>
      <c r="E13" s="102">
        <v>810</v>
      </c>
      <c r="F13" s="139" t="s">
        <v>199</v>
      </c>
      <c r="G13" s="107"/>
    </row>
    <row r="14" spans="1:7" ht="23.25" customHeight="1" x14ac:dyDescent="0.3">
      <c r="A14" s="277" t="s">
        <v>160</v>
      </c>
      <c r="B14" s="277"/>
      <c r="C14" s="277"/>
      <c r="D14" s="109">
        <f>D6+D7+D8+D9+D10+D11+D12+D13</f>
        <v>10960</v>
      </c>
      <c r="E14" s="110">
        <f>SUM(E6:E13)</f>
        <v>5480</v>
      </c>
      <c r="F14" s="110"/>
      <c r="G14" s="108"/>
    </row>
    <row r="15" spans="1:7" ht="16.350000000000001" x14ac:dyDescent="0.3">
      <c r="A15" s="50"/>
      <c r="B15" s="111"/>
      <c r="C15" s="112"/>
      <c r="D15" s="6"/>
      <c r="E15" s="6"/>
      <c r="F15" s="6"/>
      <c r="G15" s="97"/>
    </row>
    <row r="16" spans="1:7" x14ac:dyDescent="0.25">
      <c r="A16" s="50"/>
      <c r="B16" s="62"/>
      <c r="C16" s="64" t="s">
        <v>129</v>
      </c>
      <c r="D16" s="62"/>
      <c r="E16" s="267" t="s">
        <v>53</v>
      </c>
      <c r="F16" s="267"/>
      <c r="G16" s="267"/>
    </row>
    <row r="17" spans="1:7" x14ac:dyDescent="0.25">
      <c r="A17" s="50"/>
      <c r="B17" s="274"/>
      <c r="C17" s="274"/>
      <c r="D17" s="274"/>
      <c r="E17" s="266"/>
      <c r="F17" s="266"/>
      <c r="G17" s="266"/>
    </row>
    <row r="18" spans="1:7" x14ac:dyDescent="0.25">
      <c r="A18" s="50"/>
      <c r="B18" s="62"/>
      <c r="C18" s="94" t="s">
        <v>33</v>
      </c>
      <c r="D18" s="62"/>
      <c r="E18" s="269" t="s">
        <v>144</v>
      </c>
      <c r="F18" s="269"/>
      <c r="G18" s="269"/>
    </row>
  </sheetData>
  <mergeCells count="12">
    <mergeCell ref="A1:G1"/>
    <mergeCell ref="A2:G2"/>
    <mergeCell ref="A3:G3"/>
    <mergeCell ref="A14:C14"/>
    <mergeCell ref="E16:G16"/>
    <mergeCell ref="E18:G18"/>
    <mergeCell ref="A4:A5"/>
    <mergeCell ref="B4:B5"/>
    <mergeCell ref="C4:C5"/>
    <mergeCell ref="G4:G5"/>
    <mergeCell ref="B17:D17"/>
    <mergeCell ref="E17:G17"/>
  </mergeCells>
  <pageMargins left="0.25" right="0.25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A32" zoomScale="90" zoomScaleNormal="90" workbookViewId="0">
      <selection activeCell="P43" sqref="P43"/>
    </sheetView>
  </sheetViews>
  <sheetFormatPr baseColWidth="10" defaultRowHeight="15" x14ac:dyDescent="0.25"/>
  <cols>
    <col min="1" max="1" width="4.5703125" customWidth="1"/>
    <col min="2" max="2" width="36.140625" bestFit="1" customWidth="1"/>
    <col min="3" max="3" width="13.85546875" customWidth="1"/>
    <col min="5" max="5" width="13.140625" customWidth="1"/>
    <col min="7" max="7" width="7.85546875" customWidth="1"/>
    <col min="8" max="8" width="11.42578125" customWidth="1"/>
    <col min="9" max="9" width="25" customWidth="1"/>
  </cols>
  <sheetData>
    <row r="1" spans="1:17" ht="18" customHeight="1" x14ac:dyDescent="0.25">
      <c r="A1" s="239" t="s">
        <v>210</v>
      </c>
      <c r="B1" s="240"/>
      <c r="C1" s="240"/>
      <c r="D1" s="240"/>
      <c r="E1" s="240"/>
      <c r="F1" s="240"/>
      <c r="G1" s="240"/>
      <c r="H1" s="240"/>
      <c r="I1" s="241"/>
    </row>
    <row r="2" spans="1:17" ht="33.75" customHeight="1" x14ac:dyDescent="0.25">
      <c r="A2" s="285" t="s">
        <v>162</v>
      </c>
      <c r="B2" s="286"/>
      <c r="C2" s="286"/>
      <c r="D2" s="286"/>
      <c r="E2" s="286"/>
      <c r="F2" s="286"/>
      <c r="G2" s="286"/>
      <c r="H2" s="286"/>
      <c r="I2" s="287"/>
    </row>
    <row r="3" spans="1:17" ht="21.75" customHeight="1" x14ac:dyDescent="0.25">
      <c r="A3" s="245" t="s">
        <v>259</v>
      </c>
      <c r="B3" s="246"/>
      <c r="C3" s="246"/>
      <c r="D3" s="246"/>
      <c r="E3" s="246"/>
      <c r="F3" s="246"/>
      <c r="G3" s="246"/>
      <c r="H3" s="246"/>
      <c r="I3" s="247"/>
    </row>
    <row r="4" spans="1:17" ht="33" customHeight="1" x14ac:dyDescent="0.25">
      <c r="A4" s="48" t="s">
        <v>36</v>
      </c>
      <c r="B4" s="49" t="s">
        <v>4</v>
      </c>
      <c r="C4" s="49" t="s">
        <v>5</v>
      </c>
      <c r="D4" s="49" t="s">
        <v>6</v>
      </c>
      <c r="E4" s="49" t="s">
        <v>7</v>
      </c>
      <c r="F4" s="49" t="s">
        <v>85</v>
      </c>
      <c r="G4" s="49" t="s">
        <v>190</v>
      </c>
      <c r="H4" s="49" t="s">
        <v>11</v>
      </c>
      <c r="I4" s="45" t="s">
        <v>12</v>
      </c>
    </row>
    <row r="5" spans="1:17" ht="14.25" x14ac:dyDescent="0.25">
      <c r="A5" s="288" t="s">
        <v>163</v>
      </c>
      <c r="B5" s="289"/>
      <c r="C5" s="289"/>
      <c r="D5" s="289"/>
      <c r="E5" s="289"/>
      <c r="F5" s="289"/>
      <c r="G5" s="289"/>
      <c r="H5" s="289"/>
      <c r="I5" s="290"/>
    </row>
    <row r="6" spans="1:17" ht="27.2" x14ac:dyDescent="0.25">
      <c r="A6" s="141">
        <v>1</v>
      </c>
      <c r="B6" s="12" t="s">
        <v>215</v>
      </c>
      <c r="C6" s="10" t="s">
        <v>164</v>
      </c>
      <c r="D6" s="10" t="s">
        <v>15</v>
      </c>
      <c r="E6" s="11">
        <v>8648</v>
      </c>
      <c r="F6" s="11">
        <v>4515.68</v>
      </c>
      <c r="G6" s="137" t="s">
        <v>202</v>
      </c>
      <c r="H6" s="11">
        <f t="shared" ref="H6:H15" si="0">F6</f>
        <v>4515.68</v>
      </c>
      <c r="I6" s="142"/>
    </row>
    <row r="7" spans="1:17" ht="25.5" x14ac:dyDescent="0.25">
      <c r="A7" s="141">
        <v>2</v>
      </c>
      <c r="B7" s="12" t="s">
        <v>165</v>
      </c>
      <c r="C7" s="10" t="s">
        <v>166</v>
      </c>
      <c r="D7" s="10" t="s">
        <v>15</v>
      </c>
      <c r="E7" s="11">
        <v>8648</v>
      </c>
      <c r="F7" s="11">
        <v>4515.68</v>
      </c>
      <c r="G7" s="137" t="s">
        <v>202</v>
      </c>
      <c r="H7" s="11">
        <f t="shared" si="0"/>
        <v>4515.68</v>
      </c>
      <c r="I7" s="142"/>
    </row>
    <row r="8" spans="1:17" ht="25.5" x14ac:dyDescent="0.3">
      <c r="A8" s="141">
        <f>A7+1</f>
        <v>3</v>
      </c>
      <c r="B8" s="12" t="s">
        <v>167</v>
      </c>
      <c r="C8" s="10" t="s">
        <v>168</v>
      </c>
      <c r="D8" s="10" t="s">
        <v>15</v>
      </c>
      <c r="E8" s="11">
        <f t="shared" ref="E8:E14" si="1">F8*2</f>
        <v>7000</v>
      </c>
      <c r="F8" s="11">
        <v>3500</v>
      </c>
      <c r="G8" s="137" t="s">
        <v>202</v>
      </c>
      <c r="H8" s="11">
        <f t="shared" si="0"/>
        <v>3500</v>
      </c>
      <c r="I8" s="142"/>
      <c r="Q8" s="200"/>
    </row>
    <row r="9" spans="1:17" ht="27.2" x14ac:dyDescent="0.25">
      <c r="A9" s="141">
        <f t="shared" ref="A9:A15" si="2">A8+1</f>
        <v>4</v>
      </c>
      <c r="B9" s="12" t="s">
        <v>169</v>
      </c>
      <c r="C9" s="10" t="s">
        <v>170</v>
      </c>
      <c r="D9" s="10" t="s">
        <v>15</v>
      </c>
      <c r="E9" s="11">
        <f t="shared" si="1"/>
        <v>11464.96</v>
      </c>
      <c r="F9" s="11">
        <v>5732.48</v>
      </c>
      <c r="G9" s="137" t="s">
        <v>202</v>
      </c>
      <c r="H9" s="11">
        <f t="shared" si="0"/>
        <v>5732.48</v>
      </c>
      <c r="I9" s="142"/>
    </row>
    <row r="10" spans="1:17" ht="27.2" x14ac:dyDescent="0.25">
      <c r="A10" s="141">
        <f t="shared" si="2"/>
        <v>5</v>
      </c>
      <c r="B10" s="9" t="s">
        <v>171</v>
      </c>
      <c r="C10" s="30" t="s">
        <v>172</v>
      </c>
      <c r="D10" s="30" t="s">
        <v>15</v>
      </c>
      <c r="E10" s="11">
        <v>12000</v>
      </c>
      <c r="F10" s="11">
        <v>6240</v>
      </c>
      <c r="G10" s="137" t="s">
        <v>202</v>
      </c>
      <c r="H10" s="11">
        <f t="shared" si="0"/>
        <v>6240</v>
      </c>
      <c r="I10" s="142"/>
    </row>
    <row r="11" spans="1:17" ht="27.2" x14ac:dyDescent="0.25">
      <c r="A11" s="141">
        <f t="shared" si="2"/>
        <v>6</v>
      </c>
      <c r="B11" s="9" t="s">
        <v>173</v>
      </c>
      <c r="C11" s="10" t="s">
        <v>168</v>
      </c>
      <c r="D11" s="30" t="s">
        <v>15</v>
      </c>
      <c r="E11" s="11">
        <v>9800</v>
      </c>
      <c r="F11" s="11">
        <v>5200</v>
      </c>
      <c r="G11" s="137" t="s">
        <v>202</v>
      </c>
      <c r="H11" s="11">
        <f t="shared" si="0"/>
        <v>5200</v>
      </c>
      <c r="I11" s="142"/>
    </row>
    <row r="12" spans="1:17" ht="27.2" x14ac:dyDescent="0.25">
      <c r="A12" s="141">
        <f t="shared" si="2"/>
        <v>7</v>
      </c>
      <c r="B12" s="12" t="s">
        <v>248</v>
      </c>
      <c r="C12" s="10" t="s">
        <v>174</v>
      </c>
      <c r="D12" s="30" t="s">
        <v>15</v>
      </c>
      <c r="E12" s="11">
        <v>8800</v>
      </c>
      <c r="F12" s="11">
        <v>4400</v>
      </c>
      <c r="G12" s="137" t="s">
        <v>202</v>
      </c>
      <c r="H12" s="11">
        <f t="shared" si="0"/>
        <v>4400</v>
      </c>
      <c r="I12" s="143"/>
    </row>
    <row r="13" spans="1:17" ht="27.2" x14ac:dyDescent="0.25">
      <c r="A13" s="141">
        <f t="shared" si="2"/>
        <v>8</v>
      </c>
      <c r="B13" s="12" t="s">
        <v>175</v>
      </c>
      <c r="C13" s="10" t="s">
        <v>176</v>
      </c>
      <c r="D13" s="30" t="s">
        <v>15</v>
      </c>
      <c r="E13" s="11">
        <f t="shared" si="1"/>
        <v>12800</v>
      </c>
      <c r="F13" s="11">
        <v>6400</v>
      </c>
      <c r="G13" s="137" t="s">
        <v>202</v>
      </c>
      <c r="H13" s="11">
        <f t="shared" si="0"/>
        <v>6400</v>
      </c>
      <c r="I13" s="143"/>
    </row>
    <row r="14" spans="1:17" ht="27.2" x14ac:dyDescent="0.25">
      <c r="A14" s="141">
        <f t="shared" si="2"/>
        <v>9</v>
      </c>
      <c r="B14" s="12" t="s">
        <v>177</v>
      </c>
      <c r="C14" s="10" t="s">
        <v>168</v>
      </c>
      <c r="D14" s="30" t="s">
        <v>15</v>
      </c>
      <c r="E14" s="11">
        <f t="shared" si="1"/>
        <v>10400</v>
      </c>
      <c r="F14" s="11">
        <v>5200</v>
      </c>
      <c r="G14" s="137" t="s">
        <v>202</v>
      </c>
      <c r="H14" s="11">
        <f t="shared" si="0"/>
        <v>5200</v>
      </c>
      <c r="I14" s="143"/>
    </row>
    <row r="15" spans="1:17" ht="27.75" customHeight="1" x14ac:dyDescent="0.25">
      <c r="A15" s="141">
        <f t="shared" si="2"/>
        <v>10</v>
      </c>
      <c r="B15" s="9" t="s">
        <v>236</v>
      </c>
      <c r="C15" s="59" t="s">
        <v>237</v>
      </c>
      <c r="D15" s="59" t="s">
        <v>238</v>
      </c>
      <c r="E15" s="60">
        <v>8000</v>
      </c>
      <c r="F15" s="60">
        <v>4160</v>
      </c>
      <c r="G15" s="61" t="s">
        <v>199</v>
      </c>
      <c r="H15" s="11">
        <f t="shared" si="0"/>
        <v>4160</v>
      </c>
      <c r="I15" s="142"/>
    </row>
    <row r="16" spans="1:17" ht="15.75" thickBot="1" x14ac:dyDescent="0.3">
      <c r="A16" s="118"/>
      <c r="B16" s="282" t="s">
        <v>193</v>
      </c>
      <c r="C16" s="283"/>
      <c r="D16" s="284"/>
      <c r="E16" s="2">
        <f>SUM(E6:E15)</f>
        <v>97560.959999999992</v>
      </c>
      <c r="F16" s="2">
        <f>SUM(F6:F15)</f>
        <v>49863.839999999997</v>
      </c>
      <c r="G16" s="119"/>
      <c r="H16" s="150">
        <f>SUM(H6:H15)</f>
        <v>49863.839999999997</v>
      </c>
      <c r="I16" s="119"/>
    </row>
    <row r="17" spans="1:9" ht="14.25" x14ac:dyDescent="0.25">
      <c r="I17" s="62"/>
    </row>
    <row r="18" spans="1:9" ht="14.25" x14ac:dyDescent="0.25">
      <c r="B18" s="267" t="s">
        <v>31</v>
      </c>
      <c r="C18" s="267"/>
      <c r="D18" s="63"/>
      <c r="E18" s="63"/>
      <c r="F18" s="248" t="s">
        <v>53</v>
      </c>
      <c r="G18" s="248"/>
      <c r="H18" s="248"/>
      <c r="I18" s="248"/>
    </row>
    <row r="19" spans="1:9" ht="14.25" x14ac:dyDescent="0.25">
      <c r="B19" s="64"/>
      <c r="C19" s="64"/>
      <c r="D19" s="63"/>
      <c r="E19" s="63"/>
      <c r="F19" s="25"/>
      <c r="G19" s="25"/>
      <c r="H19" s="25"/>
      <c r="I19" s="25"/>
    </row>
    <row r="20" spans="1:9" ht="14.25" x14ac:dyDescent="0.25">
      <c r="A20" s="65"/>
      <c r="B20" s="65"/>
      <c r="C20" s="55"/>
      <c r="D20" s="55"/>
      <c r="E20" s="55"/>
      <c r="F20" s="24"/>
      <c r="G20" s="24"/>
      <c r="H20" s="24"/>
      <c r="I20" s="24"/>
    </row>
    <row r="21" spans="1:9" x14ac:dyDescent="0.25">
      <c r="B21" s="296" t="s">
        <v>33</v>
      </c>
      <c r="C21" s="296"/>
      <c r="D21" s="63"/>
      <c r="E21" s="66"/>
      <c r="F21" s="226" t="s">
        <v>34</v>
      </c>
      <c r="G21" s="226"/>
      <c r="H21" s="226"/>
      <c r="I21" s="226"/>
    </row>
    <row r="28" spans="1:9" ht="15.75" thickBot="1" x14ac:dyDescent="0.3"/>
    <row r="29" spans="1:9" ht="18" x14ac:dyDescent="0.25">
      <c r="A29" s="239" t="s">
        <v>211</v>
      </c>
      <c r="B29" s="240"/>
      <c r="C29" s="240"/>
      <c r="D29" s="240"/>
      <c r="E29" s="240"/>
      <c r="F29" s="240"/>
      <c r="G29" s="240"/>
      <c r="H29" s="240"/>
      <c r="I29" s="241"/>
    </row>
    <row r="30" spans="1:9" ht="15.75" x14ac:dyDescent="0.25">
      <c r="A30" s="285" t="s">
        <v>212</v>
      </c>
      <c r="B30" s="286"/>
      <c r="C30" s="286"/>
      <c r="D30" s="286"/>
      <c r="E30" s="286"/>
      <c r="F30" s="286"/>
      <c r="G30" s="286"/>
      <c r="H30" s="286"/>
      <c r="I30" s="287"/>
    </row>
    <row r="31" spans="1:9" ht="38.25" customHeight="1" thickBot="1" x14ac:dyDescent="0.3">
      <c r="A31" s="291" t="s">
        <v>260</v>
      </c>
      <c r="B31" s="208"/>
      <c r="C31" s="208"/>
      <c r="D31" s="208"/>
      <c r="E31" s="208"/>
      <c r="F31" s="208"/>
      <c r="G31" s="208"/>
      <c r="H31" s="208"/>
      <c r="I31" s="292"/>
    </row>
    <row r="32" spans="1:9" ht="33.75" customHeight="1" x14ac:dyDescent="0.25">
      <c r="A32" s="115"/>
      <c r="B32" s="116" t="s">
        <v>4</v>
      </c>
      <c r="C32" s="116" t="s">
        <v>5</v>
      </c>
      <c r="D32" s="116" t="s">
        <v>6</v>
      </c>
      <c r="E32" s="117" t="s">
        <v>189</v>
      </c>
      <c r="F32" s="116" t="s">
        <v>85</v>
      </c>
      <c r="G32" s="49" t="s">
        <v>197</v>
      </c>
      <c r="H32" s="49" t="s">
        <v>11</v>
      </c>
      <c r="I32" s="45" t="s">
        <v>12</v>
      </c>
    </row>
    <row r="33" spans="1:9" x14ac:dyDescent="0.25">
      <c r="A33" s="293" t="s">
        <v>178</v>
      </c>
      <c r="B33" s="294"/>
      <c r="C33" s="294"/>
      <c r="D33" s="294"/>
      <c r="E33" s="294"/>
      <c r="F33" s="294"/>
      <c r="G33" s="294"/>
      <c r="H33" s="294"/>
      <c r="I33" s="295"/>
    </row>
    <row r="34" spans="1:9" ht="24" customHeight="1" x14ac:dyDescent="0.4">
      <c r="A34" s="144">
        <v>1</v>
      </c>
      <c r="B34" s="12" t="s">
        <v>179</v>
      </c>
      <c r="C34" s="10" t="s">
        <v>115</v>
      </c>
      <c r="D34" s="120" t="s">
        <v>15</v>
      </c>
      <c r="E34" s="11">
        <f>F34*2</f>
        <v>6240</v>
      </c>
      <c r="F34" s="11">
        <v>3120</v>
      </c>
      <c r="G34" s="140" t="s">
        <v>202</v>
      </c>
      <c r="H34" s="11">
        <f t="shared" ref="H34:H51" si="3">F34</f>
        <v>3120</v>
      </c>
      <c r="I34" s="145"/>
    </row>
    <row r="35" spans="1:9" ht="28.5" customHeight="1" x14ac:dyDescent="0.4">
      <c r="A35" s="146">
        <v>2</v>
      </c>
      <c r="B35" s="12" t="s">
        <v>180</v>
      </c>
      <c r="C35" s="80" t="s">
        <v>191</v>
      </c>
      <c r="D35" s="120" t="s">
        <v>15</v>
      </c>
      <c r="E35" s="11">
        <f t="shared" ref="E35:E49" si="4">F35*2</f>
        <v>6056.96</v>
      </c>
      <c r="F35" s="11">
        <v>3028.48</v>
      </c>
      <c r="G35" s="140" t="s">
        <v>202</v>
      </c>
      <c r="H35" s="11">
        <f t="shared" si="3"/>
        <v>3028.48</v>
      </c>
      <c r="I35" s="145"/>
    </row>
    <row r="36" spans="1:9" ht="25.5" x14ac:dyDescent="0.4">
      <c r="A36" s="146">
        <v>3</v>
      </c>
      <c r="B36" s="9" t="s">
        <v>182</v>
      </c>
      <c r="C36" s="10" t="s">
        <v>181</v>
      </c>
      <c r="D36" s="120" t="s">
        <v>125</v>
      </c>
      <c r="E36" s="11">
        <f t="shared" si="4"/>
        <v>8652.7999999999993</v>
      </c>
      <c r="F36" s="11">
        <v>4326.3999999999996</v>
      </c>
      <c r="G36" s="140" t="s">
        <v>202</v>
      </c>
      <c r="H36" s="11">
        <f t="shared" si="3"/>
        <v>4326.3999999999996</v>
      </c>
      <c r="I36" s="145"/>
    </row>
    <row r="37" spans="1:9" ht="25.5" x14ac:dyDescent="0.4">
      <c r="A37" s="146">
        <v>4</v>
      </c>
      <c r="B37" s="12" t="s">
        <v>183</v>
      </c>
      <c r="C37" s="10" t="s">
        <v>181</v>
      </c>
      <c r="D37" s="120" t="s">
        <v>125</v>
      </c>
      <c r="E37" s="11">
        <f t="shared" si="4"/>
        <v>12979.2</v>
      </c>
      <c r="F37" s="11">
        <v>6489.6</v>
      </c>
      <c r="G37" s="140" t="s">
        <v>201</v>
      </c>
      <c r="H37" s="11">
        <f t="shared" si="3"/>
        <v>6489.6</v>
      </c>
      <c r="I37" s="145"/>
    </row>
    <row r="38" spans="1:9" ht="25.5" x14ac:dyDescent="0.4">
      <c r="A38" s="146">
        <v>5</v>
      </c>
      <c r="B38" s="121" t="s">
        <v>184</v>
      </c>
      <c r="C38" s="104" t="s">
        <v>192</v>
      </c>
      <c r="D38" s="120" t="s">
        <v>125</v>
      </c>
      <c r="E38" s="11">
        <f t="shared" si="4"/>
        <v>6489.6</v>
      </c>
      <c r="F38" s="11">
        <v>3244.8</v>
      </c>
      <c r="G38" s="140" t="s">
        <v>199</v>
      </c>
      <c r="H38" s="11">
        <f t="shared" si="3"/>
        <v>3244.8</v>
      </c>
      <c r="I38" s="145"/>
    </row>
    <row r="39" spans="1:9" ht="26.45" customHeight="1" x14ac:dyDescent="0.4">
      <c r="A39" s="146">
        <v>6</v>
      </c>
      <c r="B39" s="12" t="s">
        <v>185</v>
      </c>
      <c r="C39" s="10" t="s">
        <v>191</v>
      </c>
      <c r="D39" s="120" t="s">
        <v>125</v>
      </c>
      <c r="E39" s="11">
        <f t="shared" si="4"/>
        <v>5865.6</v>
      </c>
      <c r="F39" s="11">
        <v>2932.8</v>
      </c>
      <c r="G39" s="140" t="s">
        <v>202</v>
      </c>
      <c r="H39" s="11">
        <f t="shared" si="3"/>
        <v>2932.8</v>
      </c>
      <c r="I39" s="145"/>
    </row>
    <row r="40" spans="1:9" ht="26.45" customHeight="1" x14ac:dyDescent="0.4">
      <c r="A40" s="146">
        <v>7</v>
      </c>
      <c r="B40" s="12" t="s">
        <v>186</v>
      </c>
      <c r="C40" s="10" t="s">
        <v>130</v>
      </c>
      <c r="D40" s="120" t="s">
        <v>15</v>
      </c>
      <c r="E40" s="11">
        <f t="shared" si="4"/>
        <v>6489.6</v>
      </c>
      <c r="F40" s="11">
        <v>3244.8</v>
      </c>
      <c r="G40" s="140" t="s">
        <v>202</v>
      </c>
      <c r="H40" s="11">
        <f t="shared" si="3"/>
        <v>3244.8</v>
      </c>
      <c r="I40" s="192"/>
    </row>
    <row r="41" spans="1:9" ht="28.5" customHeight="1" x14ac:dyDescent="0.4">
      <c r="A41" s="146">
        <v>8</v>
      </c>
      <c r="B41" s="12" t="s">
        <v>187</v>
      </c>
      <c r="C41" s="10" t="s">
        <v>188</v>
      </c>
      <c r="D41" s="120" t="s">
        <v>125</v>
      </c>
      <c r="E41" s="11">
        <f t="shared" si="4"/>
        <v>4326.3999999999996</v>
      </c>
      <c r="F41" s="11">
        <v>2163.1999999999998</v>
      </c>
      <c r="G41" s="140" t="s">
        <v>202</v>
      </c>
      <c r="H41" s="11">
        <f t="shared" si="3"/>
        <v>2163.1999999999998</v>
      </c>
      <c r="I41" s="145"/>
    </row>
    <row r="42" spans="1:9" ht="28.5" customHeight="1" x14ac:dyDescent="0.4">
      <c r="A42" s="146">
        <v>9</v>
      </c>
      <c r="B42" s="12" t="s">
        <v>213</v>
      </c>
      <c r="C42" s="15" t="s">
        <v>203</v>
      </c>
      <c r="D42" s="122" t="s">
        <v>15</v>
      </c>
      <c r="E42" s="11">
        <f t="shared" si="4"/>
        <v>6240</v>
      </c>
      <c r="F42" s="16">
        <v>3120</v>
      </c>
      <c r="G42" s="140" t="s">
        <v>202</v>
      </c>
      <c r="H42" s="11">
        <f t="shared" si="3"/>
        <v>3120</v>
      </c>
      <c r="I42" s="145"/>
    </row>
    <row r="43" spans="1:9" ht="26.25" customHeight="1" x14ac:dyDescent="0.4">
      <c r="A43" s="17">
        <v>10</v>
      </c>
      <c r="B43" s="18" t="s">
        <v>216</v>
      </c>
      <c r="C43" s="15" t="s">
        <v>217</v>
      </c>
      <c r="D43" s="122" t="s">
        <v>15</v>
      </c>
      <c r="E43" s="11">
        <f t="shared" si="4"/>
        <v>8320</v>
      </c>
      <c r="F43" s="16">
        <v>4160</v>
      </c>
      <c r="G43" s="140" t="s">
        <v>199</v>
      </c>
      <c r="H43" s="11">
        <f t="shared" si="3"/>
        <v>4160</v>
      </c>
      <c r="I43" s="145"/>
    </row>
    <row r="44" spans="1:9" ht="29.25" customHeight="1" x14ac:dyDescent="0.4">
      <c r="A44" s="151">
        <v>11</v>
      </c>
      <c r="B44" s="18" t="s">
        <v>235</v>
      </c>
      <c r="C44" s="15" t="s">
        <v>223</v>
      </c>
      <c r="D44" s="122" t="s">
        <v>15</v>
      </c>
      <c r="E44" s="11">
        <f t="shared" si="4"/>
        <v>1664</v>
      </c>
      <c r="F44" s="16">
        <v>832</v>
      </c>
      <c r="G44" s="152" t="s">
        <v>201</v>
      </c>
      <c r="H44" s="11">
        <f t="shared" si="3"/>
        <v>832</v>
      </c>
      <c r="I44" s="153"/>
    </row>
    <row r="45" spans="1:9" ht="27.75" customHeight="1" x14ac:dyDescent="0.4">
      <c r="A45" s="151">
        <v>12</v>
      </c>
      <c r="B45" s="18" t="s">
        <v>219</v>
      </c>
      <c r="C45" s="15" t="s">
        <v>222</v>
      </c>
      <c r="D45" s="122" t="s">
        <v>15</v>
      </c>
      <c r="E45" s="11">
        <f t="shared" si="4"/>
        <v>6240</v>
      </c>
      <c r="F45" s="16">
        <v>3120</v>
      </c>
      <c r="G45" s="152" t="s">
        <v>201</v>
      </c>
      <c r="H45" s="11">
        <f t="shared" si="3"/>
        <v>3120</v>
      </c>
      <c r="I45" s="153"/>
    </row>
    <row r="46" spans="1:9" ht="27" customHeight="1" x14ac:dyDescent="0.4">
      <c r="A46" s="151">
        <v>13</v>
      </c>
      <c r="B46" s="18" t="s">
        <v>220</v>
      </c>
      <c r="C46" s="15" t="s">
        <v>221</v>
      </c>
      <c r="D46" s="122" t="s">
        <v>15</v>
      </c>
      <c r="E46" s="11">
        <f t="shared" si="4"/>
        <v>2910</v>
      </c>
      <c r="F46" s="16">
        <v>1455</v>
      </c>
      <c r="G46" s="152" t="s">
        <v>201</v>
      </c>
      <c r="H46" s="11">
        <f t="shared" si="3"/>
        <v>1455</v>
      </c>
      <c r="I46" s="153"/>
    </row>
    <row r="47" spans="1:9" ht="27" customHeight="1" x14ac:dyDescent="0.4">
      <c r="A47" s="151">
        <v>14</v>
      </c>
      <c r="B47" s="18" t="s">
        <v>224</v>
      </c>
      <c r="C47" s="15" t="s">
        <v>225</v>
      </c>
      <c r="D47" s="122" t="s">
        <v>15</v>
      </c>
      <c r="E47" s="11">
        <v>1000</v>
      </c>
      <c r="F47" s="16">
        <v>1000</v>
      </c>
      <c r="G47" s="152" t="s">
        <v>199</v>
      </c>
      <c r="H47" s="11">
        <f t="shared" si="3"/>
        <v>1000</v>
      </c>
      <c r="I47" s="153"/>
    </row>
    <row r="48" spans="1:9" ht="27" customHeight="1" x14ac:dyDescent="0.4">
      <c r="A48" s="151">
        <v>15</v>
      </c>
      <c r="B48" s="18" t="s">
        <v>226</v>
      </c>
      <c r="C48" s="15" t="s">
        <v>203</v>
      </c>
      <c r="D48" s="122" t="s">
        <v>15</v>
      </c>
      <c r="E48" s="11">
        <f t="shared" si="4"/>
        <v>6240</v>
      </c>
      <c r="F48" s="16">
        <v>3120</v>
      </c>
      <c r="G48" s="152" t="s">
        <v>201</v>
      </c>
      <c r="H48" s="11">
        <f t="shared" si="3"/>
        <v>3120</v>
      </c>
      <c r="I48" s="153"/>
    </row>
    <row r="49" spans="1:9" ht="27" customHeight="1" x14ac:dyDescent="0.4">
      <c r="A49" s="151">
        <v>16</v>
      </c>
      <c r="B49" s="18" t="s">
        <v>218</v>
      </c>
      <c r="C49" s="15" t="s">
        <v>130</v>
      </c>
      <c r="D49" s="122" t="s">
        <v>15</v>
      </c>
      <c r="E49" s="11">
        <f t="shared" si="4"/>
        <v>6060</v>
      </c>
      <c r="F49" s="16">
        <v>3030</v>
      </c>
      <c r="G49" s="152" t="s">
        <v>199</v>
      </c>
      <c r="H49" s="11">
        <f t="shared" si="3"/>
        <v>3030</v>
      </c>
      <c r="I49" s="153"/>
    </row>
    <row r="50" spans="1:9" ht="27" customHeight="1" x14ac:dyDescent="0.4">
      <c r="A50" s="17">
        <v>17</v>
      </c>
      <c r="B50" s="18" t="s">
        <v>250</v>
      </c>
      <c r="C50" s="15" t="s">
        <v>251</v>
      </c>
      <c r="D50" s="122" t="s">
        <v>15</v>
      </c>
      <c r="E50" s="11">
        <v>8500</v>
      </c>
      <c r="F50" s="16">
        <v>4250</v>
      </c>
      <c r="G50" s="140" t="s">
        <v>199</v>
      </c>
      <c r="H50" s="11">
        <f t="shared" si="3"/>
        <v>4250</v>
      </c>
      <c r="I50" s="145"/>
    </row>
    <row r="51" spans="1:9" ht="27" customHeight="1" x14ac:dyDescent="0.4">
      <c r="A51" s="17">
        <v>18</v>
      </c>
      <c r="B51" s="18" t="s">
        <v>252</v>
      </c>
      <c r="C51" s="15" t="s">
        <v>253</v>
      </c>
      <c r="D51" s="122" t="s">
        <v>125</v>
      </c>
      <c r="E51" s="11">
        <v>2000</v>
      </c>
      <c r="F51" s="16">
        <v>1000</v>
      </c>
      <c r="G51" s="140" t="s">
        <v>199</v>
      </c>
      <c r="H51" s="11">
        <f t="shared" si="3"/>
        <v>1000</v>
      </c>
      <c r="I51" s="145"/>
    </row>
    <row r="52" spans="1:9" ht="18.75" customHeight="1" thickBot="1" x14ac:dyDescent="0.3">
      <c r="A52" s="118"/>
      <c r="B52" s="282" t="s">
        <v>193</v>
      </c>
      <c r="C52" s="283"/>
      <c r="D52" s="284"/>
      <c r="E52" s="2">
        <f>SUM(E34:E49)</f>
        <v>95774.16</v>
      </c>
      <c r="F52" s="2">
        <f>SUM(F34:F51)</f>
        <v>53637.08</v>
      </c>
      <c r="G52" s="119"/>
      <c r="H52" s="150">
        <f>SUM(H34:H51)</f>
        <v>53637.08</v>
      </c>
      <c r="I52" s="119"/>
    </row>
    <row r="53" spans="1:9" ht="15.75" x14ac:dyDescent="0.25">
      <c r="A53" s="279" t="s">
        <v>31</v>
      </c>
      <c r="B53" s="279"/>
      <c r="C53" s="279"/>
      <c r="D53" s="4"/>
      <c r="E53" s="279" t="s">
        <v>53</v>
      </c>
      <c r="F53" s="279"/>
      <c r="G53" s="279"/>
      <c r="H53" s="279"/>
      <c r="I53" s="279"/>
    </row>
    <row r="54" spans="1:9" ht="15.75" x14ac:dyDescent="0.25">
      <c r="A54" s="5"/>
      <c r="B54" s="281" t="s">
        <v>214</v>
      </c>
      <c r="C54" s="281"/>
      <c r="D54" s="5"/>
      <c r="E54" s="6"/>
      <c r="F54" s="7"/>
      <c r="G54" s="8"/>
    </row>
    <row r="55" spans="1:9" ht="15.75" x14ac:dyDescent="0.25">
      <c r="A55" s="5"/>
      <c r="B55" s="280" t="s">
        <v>33</v>
      </c>
      <c r="C55" s="280"/>
      <c r="D55" s="5"/>
      <c r="E55" s="278" t="s">
        <v>34</v>
      </c>
      <c r="F55" s="278"/>
      <c r="G55" s="278"/>
      <c r="H55" s="278"/>
      <c r="I55" s="278"/>
    </row>
    <row r="56" spans="1:9" ht="15.75" x14ac:dyDescent="0.25">
      <c r="A56" s="213"/>
      <c r="B56" s="213"/>
      <c r="C56" s="213"/>
      <c r="D56" s="4"/>
      <c r="E56" s="278"/>
      <c r="F56" s="278"/>
      <c r="G56" s="278"/>
      <c r="H56" s="278"/>
      <c r="I56" s="278"/>
    </row>
  </sheetData>
  <mergeCells count="21">
    <mergeCell ref="B52:D52"/>
    <mergeCell ref="A1:I1"/>
    <mergeCell ref="A2:I2"/>
    <mergeCell ref="A3:I3"/>
    <mergeCell ref="A5:I5"/>
    <mergeCell ref="B18:C18"/>
    <mergeCell ref="F18:I18"/>
    <mergeCell ref="A29:I29"/>
    <mergeCell ref="A30:I30"/>
    <mergeCell ref="A31:I31"/>
    <mergeCell ref="A33:I33"/>
    <mergeCell ref="B16:D16"/>
    <mergeCell ref="B21:C21"/>
    <mergeCell ref="F21:I21"/>
    <mergeCell ref="E56:I56"/>
    <mergeCell ref="E53:I53"/>
    <mergeCell ref="B55:C55"/>
    <mergeCell ref="A56:C56"/>
    <mergeCell ref="A53:C53"/>
    <mergeCell ref="E55:I55"/>
    <mergeCell ref="B54:C54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baseColWidth="10" defaultRowHeight="15" x14ac:dyDescent="0.25"/>
  <cols>
    <col min="1" max="2" width="11.4257812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APOYOS TONILA</vt:lpstr>
      <vt:lpstr>PENSIONADOS T Y S</vt:lpstr>
      <vt:lpstr>APOYO SAN MARCOS</vt:lpstr>
      <vt:lpstr>ESCUELAS</vt:lpstr>
      <vt:lpstr>CASAS DE SALUD</vt:lpstr>
      <vt:lpstr>APOYOS Y EVENT.</vt:lpstr>
      <vt:lpstr>Hoja1</vt:lpstr>
      <vt:lpstr>'APOYOS TONILA'!Área_de_impresión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2023-04-28T17:23:18Z</cp:lastPrinted>
  <dcterms:created xsi:type="dcterms:W3CDTF">2022-01-12T16:16:19Z</dcterms:created>
  <dcterms:modified xsi:type="dcterms:W3CDTF">2023-04-28T17:24:14Z</dcterms:modified>
</cp:coreProperties>
</file>