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6705"/>
  </bookViews>
  <sheets>
    <sheet name="Sheet1" sheetId="1" r:id="rId1"/>
  </sheets>
  <definedNames>
    <definedName name="_xlnm.Print_Titles" localSheetId="0">Sheet1!$A:$D,Sheet1!$1:$1</definedName>
    <definedName name="QB_COLUMN_1" localSheetId="0" hidden="1">Sheet1!$E$1</definedName>
    <definedName name="QB_COLUMN_19" localSheetId="0" hidden="1">Sheet1!$Q$1</definedName>
    <definedName name="QB_COLUMN_20" localSheetId="0" hidden="1">Sheet1!$S$1</definedName>
    <definedName name="QB_COLUMN_3" localSheetId="0" hidden="1">Sheet1!$G$1</definedName>
    <definedName name="QB_COLUMN_30" localSheetId="0" hidden="1">Sheet1!$U$1</definedName>
    <definedName name="QB_COLUMN_31" localSheetId="0" hidden="1">Sheet1!$W$1</definedName>
    <definedName name="QB_COLUMN_4" localSheetId="0" hidden="1">Sheet1!$I$1</definedName>
    <definedName name="QB_COLUMN_5" localSheetId="0" hidden="1">Sheet1!$K$1</definedName>
    <definedName name="QB_COLUMN_7" localSheetId="0" hidden="1">Sheet1!$M$1</definedName>
    <definedName name="QB_COLUMN_8" localSheetId="0" hidden="1">Sheet1!$O$1</definedName>
    <definedName name="QB_DATA_0" localSheetId="0" hidden="1">Sheet1!$5:$5,Sheet1!$8:$8,Sheet1!$12:$12,Sheet1!$13:$13,Sheet1!$14:$14,Sheet1!$15:$15,Sheet1!$16:$16,Sheet1!$17:$17,Sheet1!$18:$18,Sheet1!$19:$19,Sheet1!$22:$22,Sheet1!$25:$25,Sheet1!$26:$26,Sheet1!$27:$27,Sheet1!$28:$28,Sheet1!$29:$29</definedName>
    <definedName name="QB_DATA_1" localSheetId="0" hidden="1">Sheet1!$30:$30,Sheet1!$31:$31,Sheet1!$32:$32,Sheet1!$33:$33,Sheet1!$34:$34,Sheet1!$35:$35,Sheet1!$36:$36,Sheet1!$37:$37,Sheet1!$38:$38,Sheet1!$39:$39,Sheet1!$40:$40,Sheet1!$41:$41,Sheet1!$42:$42,Sheet1!$43:$43,Sheet1!$48:$48,Sheet1!$49:$49</definedName>
    <definedName name="QB_DATA_2" localSheetId="0" hidden="1">Sheet1!$52:$52,Sheet1!$55:$55,Sheet1!$56:$56,Sheet1!$57:$57,Sheet1!$58:$58,Sheet1!$61:$61,Sheet1!$64:$64</definedName>
    <definedName name="QB_FORMULA_0" localSheetId="0" hidden="1">Sheet1!$W$5,Sheet1!$U$6,Sheet1!$W$6,Sheet1!$W$8,Sheet1!$U$9,Sheet1!$W$9,Sheet1!$U$10,Sheet1!$W$10,Sheet1!$W$12,Sheet1!$W$13,Sheet1!$W$14,Sheet1!$W$15,Sheet1!$W$16,Sheet1!$W$17,Sheet1!$W$18,Sheet1!$W$19</definedName>
    <definedName name="QB_FORMULA_1" localSheetId="0" hidden="1">Sheet1!$U$20,Sheet1!$W$20,Sheet1!$W$22,Sheet1!$U$23,Sheet1!$W$23,Sheet1!$W$25,Sheet1!$W$26,Sheet1!$W$27,Sheet1!$W$28,Sheet1!$W$29,Sheet1!$W$30,Sheet1!$W$31,Sheet1!$W$32,Sheet1!$W$33,Sheet1!$W$34,Sheet1!$W$35</definedName>
    <definedName name="QB_FORMULA_2" localSheetId="0" hidden="1">Sheet1!$W$36,Sheet1!$W$37,Sheet1!$W$38,Sheet1!$W$39,Sheet1!$W$40,Sheet1!$W$41,Sheet1!$W$42,Sheet1!$W$43,Sheet1!$U$44,Sheet1!$W$44,Sheet1!$U$45,Sheet1!$W$45,Sheet1!$W$48,Sheet1!$W$49,Sheet1!$U$50,Sheet1!$W$50</definedName>
    <definedName name="QB_FORMULA_3" localSheetId="0" hidden="1">Sheet1!$W$52,Sheet1!$U$53,Sheet1!$W$53,Sheet1!$W$55,Sheet1!$W$56,Sheet1!$W$57,Sheet1!$W$58,Sheet1!$U$59,Sheet1!$W$59,Sheet1!$W$61,Sheet1!$U$62,Sheet1!$W$62,Sheet1!$W$64,Sheet1!$U$65,Sheet1!$W$65,Sheet1!$U$66</definedName>
    <definedName name="QB_FORMULA_4" localSheetId="0" hidden="1">Sheet1!$W$66,Sheet1!$U$67,Sheet1!$W$67</definedName>
    <definedName name="QB_ROW_113020" localSheetId="0" hidden="1">Sheet1!$C$60</definedName>
    <definedName name="QB_ROW_113320" localSheetId="0" hidden="1">Sheet1!$C$62</definedName>
    <definedName name="QB_ROW_114020" localSheetId="0" hidden="1">Sheet1!$C$11</definedName>
    <definedName name="QB_ROW_114320" localSheetId="0" hidden="1">Sheet1!$C$20</definedName>
    <definedName name="QB_ROW_18301" localSheetId="0" hidden="1">Sheet1!$A$67</definedName>
    <definedName name="QB_ROW_20012" localSheetId="0" hidden="1">Sheet1!$B$2</definedName>
    <definedName name="QB_ROW_20312" localSheetId="0" hidden="1">Sheet1!$B$45</definedName>
    <definedName name="QB_ROW_21012" localSheetId="0" hidden="1">Sheet1!$B$46</definedName>
    <definedName name="QB_ROW_21312" localSheetId="0" hidden="1">Sheet1!$B$66</definedName>
    <definedName name="QB_ROW_53020" localSheetId="0" hidden="1">Sheet1!$C$21</definedName>
    <definedName name="QB_ROW_53320" localSheetId="0" hidden="1">Sheet1!$C$23</definedName>
    <definedName name="QB_ROW_61020" localSheetId="0" hidden="1">Sheet1!$C$24</definedName>
    <definedName name="QB_ROW_61320" localSheetId="0" hidden="1">Sheet1!$C$44</definedName>
    <definedName name="QB_ROW_66020" localSheetId="0" hidden="1">Sheet1!$C$54</definedName>
    <definedName name="QB_ROW_66320" localSheetId="0" hidden="1">Sheet1!$C$59</definedName>
    <definedName name="QB_ROW_67020" localSheetId="0" hidden="1">Sheet1!$C$63</definedName>
    <definedName name="QB_ROW_67320" localSheetId="0" hidden="1">Sheet1!$C$65</definedName>
    <definedName name="QB_ROW_68020" localSheetId="0" hidden="1">Sheet1!$C$51</definedName>
    <definedName name="QB_ROW_68320" localSheetId="0" hidden="1">Sheet1!$C$53</definedName>
    <definedName name="QB_ROW_71020" localSheetId="0" hidden="1">Sheet1!$C$3</definedName>
    <definedName name="QB_ROW_71320" localSheetId="0" hidden="1">Sheet1!$C$10</definedName>
    <definedName name="QB_ROW_72030" localSheetId="0" hidden="1">Sheet1!$D$7</definedName>
    <definedName name="QB_ROW_72330" localSheetId="0" hidden="1">Sheet1!$D$9</definedName>
    <definedName name="QB_ROW_73030" localSheetId="0" hidden="1">Sheet1!$D$4</definedName>
    <definedName name="QB_ROW_73330" localSheetId="0" hidden="1">Sheet1!$D$6</definedName>
    <definedName name="QB_ROW_86020" localSheetId="0" hidden="1">Sheet1!$C$47</definedName>
    <definedName name="QB_ROW_86320" localSheetId="0" hidden="1">Sheet1!$C$50</definedName>
    <definedName name="QBCANSUPPORTUPDATE" localSheetId="0">TRUE</definedName>
    <definedName name="QBCOMPANYFILENAME" localSheetId="0">"C:\Users\Treasurer\Desktop\American Society of Military Comptrollers.qbw"</definedName>
    <definedName name="QBENDDATE" localSheetId="0">20151031</definedName>
    <definedName name="QBHEADERSONSCREEN" localSheetId="0">FALSE</definedName>
    <definedName name="QBMETADATASIZE" localSheetId="0">7450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"38e7a4b03d9744ef94bb39815ab3b427"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4</definedName>
    <definedName name="QBROWHEADERS" localSheetId="0">4</definedName>
    <definedName name="QBSTARTDATE" localSheetId="0">20151001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7" i="1" l="1"/>
  <c r="U67" i="1"/>
  <c r="W66" i="1"/>
  <c r="U66" i="1"/>
  <c r="W65" i="1"/>
  <c r="U65" i="1"/>
  <c r="W64" i="1"/>
  <c r="W62" i="1"/>
  <c r="U62" i="1"/>
  <c r="W61" i="1"/>
  <c r="W59" i="1"/>
  <c r="U59" i="1"/>
  <c r="W58" i="1"/>
  <c r="W57" i="1"/>
  <c r="W56" i="1"/>
  <c r="W55" i="1"/>
  <c r="W53" i="1"/>
  <c r="U53" i="1"/>
  <c r="W52" i="1"/>
  <c r="W50" i="1"/>
  <c r="U50" i="1"/>
  <c r="W49" i="1"/>
  <c r="W48" i="1"/>
  <c r="W45" i="1"/>
  <c r="U45" i="1"/>
  <c r="W44" i="1"/>
  <c r="U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3" i="1"/>
  <c r="U23" i="1"/>
  <c r="W22" i="1"/>
  <c r="W20" i="1"/>
  <c r="U20" i="1"/>
  <c r="W19" i="1"/>
  <c r="W18" i="1"/>
  <c r="W17" i="1"/>
  <c r="W16" i="1"/>
  <c r="W15" i="1"/>
  <c r="W14" i="1"/>
  <c r="W13" i="1"/>
  <c r="W12" i="1"/>
  <c r="W10" i="1"/>
  <c r="U10" i="1"/>
  <c r="W9" i="1"/>
  <c r="U9" i="1"/>
  <c r="W8" i="1"/>
  <c r="W6" i="1"/>
  <c r="U6" i="1"/>
  <c r="W5" i="1"/>
</calcChain>
</file>

<file path=xl/sharedStrings.xml><?xml version="1.0" encoding="utf-8"?>
<sst xmlns="http://schemas.openxmlformats.org/spreadsheetml/2006/main" count="192" uniqueCount="55">
  <si>
    <t>Type</t>
  </si>
  <si>
    <t>Date</t>
  </si>
  <si>
    <t>Num</t>
  </si>
  <si>
    <t>Name</t>
  </si>
  <si>
    <t>Memo</t>
  </si>
  <si>
    <t>Clr</t>
  </si>
  <si>
    <t>Split</t>
  </si>
  <si>
    <t>Amount</t>
  </si>
  <si>
    <t>Balance</t>
  </si>
  <si>
    <t>Income</t>
  </si>
  <si>
    <t>Chapter Rebate</t>
  </si>
  <si>
    <t>Chapter Rebate - Corporate</t>
  </si>
  <si>
    <t>Total Chapter Rebate - Corporate</t>
  </si>
  <si>
    <t>Chapter Rebate - Government</t>
  </si>
  <si>
    <t>Total Chapter Rebate - Government</t>
  </si>
  <si>
    <t>Total Chapter Rebate</t>
  </si>
  <si>
    <t>Holiday Social - 2015</t>
  </si>
  <si>
    <t>Total Holiday Social - 2015</t>
  </si>
  <si>
    <t>Interest</t>
  </si>
  <si>
    <t>Total Interest</t>
  </si>
  <si>
    <t>Monthly Luncheon - Income</t>
  </si>
  <si>
    <t>Total Monthly Luncheon - Income</t>
  </si>
  <si>
    <t>Total Income</t>
  </si>
  <si>
    <t>Expense</t>
  </si>
  <si>
    <t>Email Distribution</t>
  </si>
  <si>
    <t>Total Email Distribution</t>
  </si>
  <si>
    <t>Merchant Fees</t>
  </si>
  <si>
    <t>Total Merchant Fees</t>
  </si>
  <si>
    <t>Monthly Luncheon - Expense</t>
  </si>
  <si>
    <t>Total Monthly Luncheon - Expense</t>
  </si>
  <si>
    <t>Scholarship - 2015</t>
  </si>
  <si>
    <t>Total Scholarship - 2015</t>
  </si>
  <si>
    <t>Website Costs</t>
  </si>
  <si>
    <t>Total Website Costs</t>
  </si>
  <si>
    <t>Total Expense</t>
  </si>
  <si>
    <t>Net Income</t>
  </si>
  <si>
    <t>Deposit</t>
  </si>
  <si>
    <t>Check</t>
  </si>
  <si>
    <t>2741</t>
  </si>
  <si>
    <t>2673</t>
  </si>
  <si>
    <t>Debit Car</t>
  </si>
  <si>
    <t>Debit Card</t>
  </si>
  <si>
    <t>2101</t>
  </si>
  <si>
    <t>ASMC National</t>
  </si>
  <si>
    <t>Bank of American Merchant Services</t>
  </si>
  <si>
    <t>American Express</t>
  </si>
  <si>
    <t>Cash Deposit</t>
  </si>
  <si>
    <t>Vertical Response</t>
  </si>
  <si>
    <t>Westin Crystal City</t>
  </si>
  <si>
    <t>Credit Card Refund</t>
  </si>
  <si>
    <t>Brigham Young University</t>
  </si>
  <si>
    <t>APLUS.net</t>
  </si>
  <si>
    <t>Deluxe</t>
  </si>
  <si>
    <t>Bank of America - Checking</t>
  </si>
  <si>
    <t>Bank of America -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</si>
</sst>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2" fillId="0" borderId="4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68"/>
  <sheetViews>
    <sheetView tabSelected="1" workbookViewId="0">
      <pane xSplit="4" ySplit="1" topLeftCell="E51" activePane="bottomRight" state="frozenSplit"/>
      <selection pane="topRight" activeCell="E1" sqref="E1"/>
      <selection pane="bottomLeft" activeCell="A2" sqref="A2"/>
      <selection pane="bottomRight" activeCell="M66" sqref="M66"/>
    </sheetView>
  </sheetViews>
  <sheetFormatPr defaultRowHeight="15" x14ac:dyDescent="0.25"/>
  <cols>
    <col min="1" max="3" width="3" style="18" customWidth="1"/>
    <col min="4" max="4" width="25.85546875" style="18" customWidth="1"/>
    <col min="5" max="6" width="2.28515625" style="18" customWidth="1"/>
    <col min="7" max="7" width="6.140625" style="18" bestFit="1" customWidth="1"/>
    <col min="8" max="8" width="2.28515625" style="18" customWidth="1"/>
    <col min="9" max="9" width="8.7109375" style="18" bestFit="1" customWidth="1"/>
    <col min="10" max="10" width="2.28515625" style="18" customWidth="1"/>
    <col min="11" max="11" width="8.140625" style="18" bestFit="1" customWidth="1"/>
    <col min="12" max="12" width="2.28515625" style="18" customWidth="1"/>
    <col min="13" max="13" width="27.28515625" style="18" bestFit="1" customWidth="1"/>
    <col min="14" max="14" width="2.28515625" style="18" customWidth="1"/>
    <col min="15" max="15" width="6.140625" style="18" bestFit="1" customWidth="1"/>
    <col min="16" max="16" width="2.28515625" style="18" customWidth="1"/>
    <col min="17" max="17" width="3.28515625" style="18" bestFit="1" customWidth="1"/>
    <col min="18" max="18" width="2.28515625" style="18" customWidth="1"/>
    <col min="19" max="19" width="20.42578125" style="18" bestFit="1" customWidth="1"/>
    <col min="20" max="20" width="2.28515625" style="18" customWidth="1"/>
    <col min="21" max="21" width="7.28515625" style="18" bestFit="1" customWidth="1"/>
    <col min="22" max="22" width="2.28515625" style="18" customWidth="1"/>
    <col min="23" max="23" width="7" style="18" bestFit="1" customWidth="1"/>
  </cols>
  <sheetData>
    <row r="1" spans="1:23" s="17" customFormat="1" ht="15.75" thickBot="1" x14ac:dyDescent="0.3">
      <c r="A1" s="15"/>
      <c r="B1" s="15"/>
      <c r="C1" s="15"/>
      <c r="D1" s="15"/>
      <c r="E1" s="15"/>
      <c r="F1" s="15"/>
      <c r="G1" s="16" t="s">
        <v>0</v>
      </c>
      <c r="H1" s="15"/>
      <c r="I1" s="16" t="s">
        <v>1</v>
      </c>
      <c r="J1" s="15"/>
      <c r="K1" s="16" t="s">
        <v>2</v>
      </c>
      <c r="L1" s="15"/>
      <c r="M1" s="16" t="s">
        <v>3</v>
      </c>
      <c r="N1" s="15"/>
      <c r="O1" s="16" t="s">
        <v>4</v>
      </c>
      <c r="P1" s="15"/>
      <c r="Q1" s="16" t="s">
        <v>5</v>
      </c>
      <c r="R1" s="15"/>
      <c r="S1" s="16" t="s">
        <v>6</v>
      </c>
      <c r="T1" s="15"/>
      <c r="U1" s="16" t="s">
        <v>7</v>
      </c>
      <c r="V1" s="15"/>
      <c r="W1" s="16" t="s">
        <v>8</v>
      </c>
    </row>
    <row r="2" spans="1:23" ht="15.75" thickTop="1" x14ac:dyDescent="0.25">
      <c r="A2" s="2"/>
      <c r="B2" s="2" t="s">
        <v>9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2"/>
      <c r="W2" s="4"/>
    </row>
    <row r="3" spans="1:23" x14ac:dyDescent="0.25">
      <c r="A3" s="2"/>
      <c r="B3" s="2"/>
      <c r="C3" s="2" t="s">
        <v>10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"/>
      <c r="V3" s="2"/>
      <c r="W3" s="4"/>
    </row>
    <row r="4" spans="1:23" x14ac:dyDescent="0.25">
      <c r="A4" s="2"/>
      <c r="B4" s="2"/>
      <c r="C4" s="2"/>
      <c r="D4" s="2" t="s">
        <v>11</v>
      </c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  <c r="V4" s="2"/>
      <c r="W4" s="4"/>
    </row>
    <row r="5" spans="1:23" ht="15.75" thickBot="1" x14ac:dyDescent="0.3">
      <c r="A5" s="1"/>
      <c r="B5" s="1"/>
      <c r="C5" s="1"/>
      <c r="D5" s="1"/>
      <c r="E5" s="5"/>
      <c r="F5" s="5"/>
      <c r="G5" s="5" t="s">
        <v>36</v>
      </c>
      <c r="H5" s="5"/>
      <c r="I5" s="6">
        <v>42298</v>
      </c>
      <c r="J5" s="5"/>
      <c r="K5" s="5" t="s">
        <v>38</v>
      </c>
      <c r="L5" s="5"/>
      <c r="M5" s="5" t="s">
        <v>43</v>
      </c>
      <c r="N5" s="5"/>
      <c r="O5" s="5" t="s">
        <v>36</v>
      </c>
      <c r="P5" s="5"/>
      <c r="Q5" s="7"/>
      <c r="R5" s="5"/>
      <c r="S5" s="5" t="s">
        <v>53</v>
      </c>
      <c r="T5" s="5"/>
      <c r="U5" s="8">
        <v>982</v>
      </c>
      <c r="V5" s="5"/>
      <c r="W5" s="8">
        <f>ROUND(W4+U5,5)</f>
        <v>982</v>
      </c>
    </row>
    <row r="6" spans="1:23" x14ac:dyDescent="0.25">
      <c r="A6" s="5"/>
      <c r="B6" s="5"/>
      <c r="C6" s="5"/>
      <c r="D6" s="5" t="s">
        <v>12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9">
        <f>ROUND(SUM(U4:U5),5)</f>
        <v>982</v>
      </c>
      <c r="V6" s="5"/>
      <c r="W6" s="9">
        <f>W5</f>
        <v>982</v>
      </c>
    </row>
    <row r="7" spans="1:23" x14ac:dyDescent="0.25">
      <c r="A7" s="2"/>
      <c r="B7" s="2"/>
      <c r="C7" s="2"/>
      <c r="D7" s="2" t="s">
        <v>13</v>
      </c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2"/>
      <c r="W7" s="4"/>
    </row>
    <row r="8" spans="1:23" ht="15.75" thickBot="1" x14ac:dyDescent="0.3">
      <c r="A8" s="1"/>
      <c r="B8" s="1"/>
      <c r="C8" s="1"/>
      <c r="D8" s="1"/>
      <c r="E8" s="5"/>
      <c r="F8" s="5"/>
      <c r="G8" s="5" t="s">
        <v>36</v>
      </c>
      <c r="H8" s="5"/>
      <c r="I8" s="6">
        <v>42298</v>
      </c>
      <c r="J8" s="5"/>
      <c r="K8" s="5" t="s">
        <v>39</v>
      </c>
      <c r="L8" s="5"/>
      <c r="M8" s="5" t="s">
        <v>43</v>
      </c>
      <c r="N8" s="5"/>
      <c r="O8" s="5" t="s">
        <v>36</v>
      </c>
      <c r="P8" s="5"/>
      <c r="Q8" s="7"/>
      <c r="R8" s="5"/>
      <c r="S8" s="5" t="s">
        <v>53</v>
      </c>
      <c r="T8" s="5"/>
      <c r="U8" s="10">
        <v>2584</v>
      </c>
      <c r="V8" s="5"/>
      <c r="W8" s="10">
        <f>ROUND(W7+U8,5)</f>
        <v>2584</v>
      </c>
    </row>
    <row r="9" spans="1:23" ht="15.75" thickBot="1" x14ac:dyDescent="0.3">
      <c r="A9" s="5"/>
      <c r="B9" s="5"/>
      <c r="C9" s="5"/>
      <c r="D9" s="5" t="s">
        <v>14</v>
      </c>
      <c r="E9" s="5"/>
      <c r="F9" s="5"/>
      <c r="G9" s="5"/>
      <c r="H9" s="5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1">
        <f>ROUND(SUM(U7:U8),5)</f>
        <v>2584</v>
      </c>
      <c r="V9" s="5"/>
      <c r="W9" s="11">
        <f>W8</f>
        <v>2584</v>
      </c>
    </row>
    <row r="10" spans="1:23" x14ac:dyDescent="0.25">
      <c r="A10" s="5"/>
      <c r="B10" s="5"/>
      <c r="C10" s="5" t="s">
        <v>15</v>
      </c>
      <c r="D10" s="5"/>
      <c r="E10" s="5"/>
      <c r="F10" s="5"/>
      <c r="G10" s="5"/>
      <c r="H10" s="5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9">
        <f>ROUND(U6+U9,5)</f>
        <v>3566</v>
      </c>
      <c r="V10" s="5"/>
      <c r="W10" s="9">
        <f>ROUND(W6+W9,5)</f>
        <v>3566</v>
      </c>
    </row>
    <row r="11" spans="1:23" x14ac:dyDescent="0.25">
      <c r="A11" s="2"/>
      <c r="B11" s="2"/>
      <c r="C11" s="2" t="s">
        <v>16</v>
      </c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  <c r="V11" s="2"/>
      <c r="W11" s="4"/>
    </row>
    <row r="12" spans="1:23" x14ac:dyDescent="0.25">
      <c r="A12" s="5"/>
      <c r="B12" s="5"/>
      <c r="C12" s="5"/>
      <c r="D12" s="5"/>
      <c r="E12" s="5"/>
      <c r="F12" s="5"/>
      <c r="G12" s="5" t="s">
        <v>36</v>
      </c>
      <c r="H12" s="5"/>
      <c r="I12" s="6">
        <v>42286</v>
      </c>
      <c r="J12" s="5"/>
      <c r="K12" s="5"/>
      <c r="L12" s="5"/>
      <c r="M12" s="5" t="s">
        <v>44</v>
      </c>
      <c r="N12" s="5"/>
      <c r="O12" s="5" t="s">
        <v>36</v>
      </c>
      <c r="P12" s="5"/>
      <c r="Q12" s="7"/>
      <c r="R12" s="5"/>
      <c r="S12" s="5" t="s">
        <v>53</v>
      </c>
      <c r="T12" s="5"/>
      <c r="U12" s="9">
        <v>60</v>
      </c>
      <c r="V12" s="5"/>
      <c r="W12" s="9">
        <f>ROUND(W11+U12,5)</f>
        <v>60</v>
      </c>
    </row>
    <row r="13" spans="1:23" x14ac:dyDescent="0.25">
      <c r="A13" s="5"/>
      <c r="B13" s="5"/>
      <c r="C13" s="5"/>
      <c r="D13" s="5"/>
      <c r="E13" s="5"/>
      <c r="F13" s="5"/>
      <c r="G13" s="5" t="s">
        <v>36</v>
      </c>
      <c r="H13" s="5"/>
      <c r="I13" s="6">
        <v>42290</v>
      </c>
      <c r="J13" s="5"/>
      <c r="K13" s="5"/>
      <c r="L13" s="5"/>
      <c r="M13" s="5" t="s">
        <v>44</v>
      </c>
      <c r="N13" s="5"/>
      <c r="O13" s="5" t="s">
        <v>36</v>
      </c>
      <c r="P13" s="5"/>
      <c r="Q13" s="7"/>
      <c r="R13" s="5"/>
      <c r="S13" s="5" t="s">
        <v>53</v>
      </c>
      <c r="T13" s="5"/>
      <c r="U13" s="9">
        <v>20</v>
      </c>
      <c r="V13" s="5"/>
      <c r="W13" s="9">
        <f>ROUND(W12+U13,5)</f>
        <v>80</v>
      </c>
    </row>
    <row r="14" spans="1:23" x14ac:dyDescent="0.25">
      <c r="A14" s="5"/>
      <c r="B14" s="5"/>
      <c r="C14" s="5"/>
      <c r="D14" s="5"/>
      <c r="E14" s="5"/>
      <c r="F14" s="5"/>
      <c r="G14" s="5" t="s">
        <v>36</v>
      </c>
      <c r="H14" s="5"/>
      <c r="I14" s="6">
        <v>42291</v>
      </c>
      <c r="J14" s="5"/>
      <c r="K14" s="5"/>
      <c r="L14" s="5"/>
      <c r="M14" s="5" t="s">
        <v>44</v>
      </c>
      <c r="N14" s="5"/>
      <c r="O14" s="5" t="s">
        <v>36</v>
      </c>
      <c r="P14" s="5"/>
      <c r="Q14" s="7"/>
      <c r="R14" s="5"/>
      <c r="S14" s="5" t="s">
        <v>53</v>
      </c>
      <c r="T14" s="5"/>
      <c r="U14" s="9">
        <v>80</v>
      </c>
      <c r="V14" s="5"/>
      <c r="W14" s="9">
        <f>ROUND(W13+U14,5)</f>
        <v>160</v>
      </c>
    </row>
    <row r="15" spans="1:23" x14ac:dyDescent="0.25">
      <c r="A15" s="5"/>
      <c r="B15" s="5"/>
      <c r="C15" s="5"/>
      <c r="D15" s="5"/>
      <c r="E15" s="5"/>
      <c r="F15" s="5"/>
      <c r="G15" s="5" t="s">
        <v>36</v>
      </c>
      <c r="H15" s="5"/>
      <c r="I15" s="6">
        <v>42296</v>
      </c>
      <c r="J15" s="5"/>
      <c r="K15" s="5"/>
      <c r="L15" s="5"/>
      <c r="M15" s="5" t="s">
        <v>45</v>
      </c>
      <c r="N15" s="5"/>
      <c r="O15" s="5" t="s">
        <v>36</v>
      </c>
      <c r="P15" s="5"/>
      <c r="Q15" s="7"/>
      <c r="R15" s="5"/>
      <c r="S15" s="5" t="s">
        <v>53</v>
      </c>
      <c r="T15" s="5"/>
      <c r="U15" s="9">
        <v>19.53</v>
      </c>
      <c r="V15" s="5"/>
      <c r="W15" s="9">
        <f>ROUND(W14+U15,5)</f>
        <v>179.53</v>
      </c>
    </row>
    <row r="16" spans="1:23" x14ac:dyDescent="0.25">
      <c r="A16" s="5"/>
      <c r="B16" s="5"/>
      <c r="C16" s="5"/>
      <c r="D16" s="5"/>
      <c r="E16" s="5"/>
      <c r="F16" s="5"/>
      <c r="G16" s="5" t="s">
        <v>36</v>
      </c>
      <c r="H16" s="5"/>
      <c r="I16" s="6">
        <v>42298</v>
      </c>
      <c r="J16" s="5"/>
      <c r="K16" s="5"/>
      <c r="L16" s="5"/>
      <c r="M16" s="5" t="s">
        <v>45</v>
      </c>
      <c r="N16" s="5"/>
      <c r="O16" s="5" t="s">
        <v>36</v>
      </c>
      <c r="P16" s="5"/>
      <c r="Q16" s="7"/>
      <c r="R16" s="5"/>
      <c r="S16" s="5" t="s">
        <v>53</v>
      </c>
      <c r="T16" s="5"/>
      <c r="U16" s="9">
        <v>19.53</v>
      </c>
      <c r="V16" s="5"/>
      <c r="W16" s="9">
        <f>ROUND(W15+U16,5)</f>
        <v>199.06</v>
      </c>
    </row>
    <row r="17" spans="1:23" x14ac:dyDescent="0.25">
      <c r="A17" s="5"/>
      <c r="B17" s="5"/>
      <c r="C17" s="5"/>
      <c r="D17" s="5"/>
      <c r="E17" s="5"/>
      <c r="F17" s="5"/>
      <c r="G17" s="5" t="s">
        <v>36</v>
      </c>
      <c r="H17" s="5"/>
      <c r="I17" s="6">
        <v>42299</v>
      </c>
      <c r="J17" s="5"/>
      <c r="K17" s="5"/>
      <c r="L17" s="5"/>
      <c r="M17" s="5" t="s">
        <v>44</v>
      </c>
      <c r="N17" s="5"/>
      <c r="O17" s="5" t="s">
        <v>36</v>
      </c>
      <c r="P17" s="5"/>
      <c r="Q17" s="7"/>
      <c r="R17" s="5"/>
      <c r="S17" s="5" t="s">
        <v>53</v>
      </c>
      <c r="T17" s="5"/>
      <c r="U17" s="9">
        <v>40</v>
      </c>
      <c r="V17" s="5"/>
      <c r="W17" s="9">
        <f>ROUND(W16+U17,5)</f>
        <v>239.06</v>
      </c>
    </row>
    <row r="18" spans="1:23" x14ac:dyDescent="0.25">
      <c r="A18" s="5"/>
      <c r="B18" s="5"/>
      <c r="C18" s="5"/>
      <c r="D18" s="5"/>
      <c r="E18" s="5"/>
      <c r="F18" s="5"/>
      <c r="G18" s="5" t="s">
        <v>36</v>
      </c>
      <c r="H18" s="5"/>
      <c r="I18" s="6">
        <v>42303</v>
      </c>
      <c r="J18" s="5"/>
      <c r="K18" s="5"/>
      <c r="L18" s="5"/>
      <c r="M18" s="5" t="s">
        <v>44</v>
      </c>
      <c r="N18" s="5"/>
      <c r="O18" s="5" t="s">
        <v>36</v>
      </c>
      <c r="P18" s="5"/>
      <c r="Q18" s="7"/>
      <c r="R18" s="5"/>
      <c r="S18" s="5" t="s">
        <v>53</v>
      </c>
      <c r="T18" s="5"/>
      <c r="U18" s="9">
        <v>40</v>
      </c>
      <c r="V18" s="5"/>
      <c r="W18" s="9">
        <f>ROUND(W17+U18,5)</f>
        <v>279.06</v>
      </c>
    </row>
    <row r="19" spans="1:23" ht="15.75" thickBot="1" x14ac:dyDescent="0.3">
      <c r="A19" s="5"/>
      <c r="B19" s="5"/>
      <c r="C19" s="5"/>
      <c r="D19" s="5"/>
      <c r="E19" s="5"/>
      <c r="F19" s="5"/>
      <c r="G19" s="5" t="s">
        <v>36</v>
      </c>
      <c r="H19" s="5"/>
      <c r="I19" s="6">
        <v>42305</v>
      </c>
      <c r="J19" s="5"/>
      <c r="K19" s="5"/>
      <c r="L19" s="5"/>
      <c r="M19" s="5" t="s">
        <v>44</v>
      </c>
      <c r="N19" s="5"/>
      <c r="O19" s="5" t="s">
        <v>36</v>
      </c>
      <c r="P19" s="5"/>
      <c r="Q19" s="7"/>
      <c r="R19" s="5"/>
      <c r="S19" s="5" t="s">
        <v>53</v>
      </c>
      <c r="T19" s="5"/>
      <c r="U19" s="8">
        <v>20</v>
      </c>
      <c r="V19" s="5"/>
      <c r="W19" s="8">
        <f>ROUND(W18+U19,5)</f>
        <v>299.06</v>
      </c>
    </row>
    <row r="20" spans="1:23" x14ac:dyDescent="0.25">
      <c r="A20" s="5"/>
      <c r="B20" s="5"/>
      <c r="C20" s="5" t="s">
        <v>17</v>
      </c>
      <c r="D20" s="5"/>
      <c r="E20" s="5"/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9">
        <f>ROUND(SUM(U11:U19),5)</f>
        <v>299.06</v>
      </c>
      <c r="V20" s="5"/>
      <c r="W20" s="9">
        <f>W19</f>
        <v>299.06</v>
      </c>
    </row>
    <row r="21" spans="1:23" x14ac:dyDescent="0.25">
      <c r="A21" s="2"/>
      <c r="B21" s="2"/>
      <c r="C21" s="2" t="s">
        <v>18</v>
      </c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  <c r="V21" s="2"/>
      <c r="W21" s="4"/>
    </row>
    <row r="22" spans="1:23" ht="15.75" thickBot="1" x14ac:dyDescent="0.3">
      <c r="A22" s="1"/>
      <c r="B22" s="1"/>
      <c r="C22" s="1"/>
      <c r="D22" s="1"/>
      <c r="E22" s="5"/>
      <c r="F22" s="5"/>
      <c r="G22" s="5" t="s">
        <v>36</v>
      </c>
      <c r="H22" s="5"/>
      <c r="I22" s="6">
        <v>42308</v>
      </c>
      <c r="J22" s="5"/>
      <c r="K22" s="5"/>
      <c r="L22" s="5"/>
      <c r="M22" s="5"/>
      <c r="N22" s="5"/>
      <c r="O22" s="5" t="s">
        <v>18</v>
      </c>
      <c r="P22" s="5"/>
      <c r="Q22" s="7"/>
      <c r="R22" s="5"/>
      <c r="S22" s="5" t="s">
        <v>54</v>
      </c>
      <c r="T22" s="5"/>
      <c r="U22" s="8">
        <v>5.52</v>
      </c>
      <c r="V22" s="5"/>
      <c r="W22" s="8">
        <f>ROUND(W21+U22,5)</f>
        <v>5.52</v>
      </c>
    </row>
    <row r="23" spans="1:23" x14ac:dyDescent="0.25">
      <c r="A23" s="5"/>
      <c r="B23" s="5"/>
      <c r="C23" s="5" t="s">
        <v>19</v>
      </c>
      <c r="D23" s="5"/>
      <c r="E23" s="5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9">
        <f>ROUND(SUM(U21:U22),5)</f>
        <v>5.52</v>
      </c>
      <c r="V23" s="5"/>
      <c r="W23" s="9">
        <f>W22</f>
        <v>5.52</v>
      </c>
    </row>
    <row r="24" spans="1:23" x14ac:dyDescent="0.25">
      <c r="A24" s="2"/>
      <c r="B24" s="2"/>
      <c r="C24" s="2" t="s">
        <v>20</v>
      </c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  <c r="V24" s="2"/>
      <c r="W24" s="4"/>
    </row>
    <row r="25" spans="1:23" x14ac:dyDescent="0.25">
      <c r="A25" s="5"/>
      <c r="B25" s="5"/>
      <c r="C25" s="5"/>
      <c r="D25" s="5"/>
      <c r="E25" s="5"/>
      <c r="F25" s="5"/>
      <c r="G25" s="5" t="s">
        <v>36</v>
      </c>
      <c r="H25" s="5"/>
      <c r="I25" s="6">
        <v>42278</v>
      </c>
      <c r="J25" s="5"/>
      <c r="K25" s="5"/>
      <c r="L25" s="5"/>
      <c r="M25" s="5" t="s">
        <v>44</v>
      </c>
      <c r="N25" s="5"/>
      <c r="O25" s="5" t="s">
        <v>36</v>
      </c>
      <c r="P25" s="5"/>
      <c r="Q25" s="7"/>
      <c r="R25" s="5"/>
      <c r="S25" s="5" t="s">
        <v>53</v>
      </c>
      <c r="T25" s="5"/>
      <c r="U25" s="9">
        <v>75</v>
      </c>
      <c r="V25" s="5"/>
      <c r="W25" s="9">
        <f>ROUND(W24+U25,5)</f>
        <v>75</v>
      </c>
    </row>
    <row r="26" spans="1:23" x14ac:dyDescent="0.25">
      <c r="A26" s="5"/>
      <c r="B26" s="5"/>
      <c r="C26" s="5"/>
      <c r="D26" s="5"/>
      <c r="E26" s="5"/>
      <c r="F26" s="5"/>
      <c r="G26" s="5" t="s">
        <v>36</v>
      </c>
      <c r="H26" s="5"/>
      <c r="I26" s="6">
        <v>42278</v>
      </c>
      <c r="J26" s="5"/>
      <c r="K26" s="5"/>
      <c r="L26" s="5"/>
      <c r="M26" s="5" t="s">
        <v>45</v>
      </c>
      <c r="N26" s="5"/>
      <c r="O26" s="5" t="s">
        <v>36</v>
      </c>
      <c r="P26" s="5"/>
      <c r="Q26" s="7"/>
      <c r="R26" s="5"/>
      <c r="S26" s="5" t="s">
        <v>53</v>
      </c>
      <c r="T26" s="5"/>
      <c r="U26" s="9">
        <v>52.73</v>
      </c>
      <c r="V26" s="5"/>
      <c r="W26" s="9">
        <f>ROUND(W25+U26,5)</f>
        <v>127.73</v>
      </c>
    </row>
    <row r="27" spans="1:23" x14ac:dyDescent="0.25">
      <c r="A27" s="5"/>
      <c r="B27" s="5"/>
      <c r="C27" s="5"/>
      <c r="D27" s="5"/>
      <c r="E27" s="5"/>
      <c r="F27" s="5"/>
      <c r="G27" s="5" t="s">
        <v>36</v>
      </c>
      <c r="H27" s="5"/>
      <c r="I27" s="6">
        <v>42279</v>
      </c>
      <c r="J27" s="5"/>
      <c r="K27" s="5"/>
      <c r="L27" s="5"/>
      <c r="M27" s="5" t="s">
        <v>44</v>
      </c>
      <c r="N27" s="5"/>
      <c r="O27" s="5" t="s">
        <v>36</v>
      </c>
      <c r="P27" s="5"/>
      <c r="Q27" s="7"/>
      <c r="R27" s="5"/>
      <c r="S27" s="5" t="s">
        <v>53</v>
      </c>
      <c r="T27" s="5"/>
      <c r="U27" s="9">
        <v>25</v>
      </c>
      <c r="V27" s="5"/>
      <c r="W27" s="9">
        <f>ROUND(W26+U27,5)</f>
        <v>152.72999999999999</v>
      </c>
    </row>
    <row r="28" spans="1:23" x14ac:dyDescent="0.25">
      <c r="A28" s="5"/>
      <c r="B28" s="5"/>
      <c r="C28" s="5"/>
      <c r="D28" s="5"/>
      <c r="E28" s="5"/>
      <c r="F28" s="5"/>
      <c r="G28" s="5" t="s">
        <v>36</v>
      </c>
      <c r="H28" s="5"/>
      <c r="I28" s="6">
        <v>42282</v>
      </c>
      <c r="J28" s="5"/>
      <c r="K28" s="5"/>
      <c r="L28" s="5"/>
      <c r="M28" s="5" t="s">
        <v>44</v>
      </c>
      <c r="N28" s="5"/>
      <c r="O28" s="5" t="s">
        <v>36</v>
      </c>
      <c r="P28" s="5"/>
      <c r="Q28" s="7"/>
      <c r="R28" s="5"/>
      <c r="S28" s="5" t="s">
        <v>53</v>
      </c>
      <c r="T28" s="5"/>
      <c r="U28" s="9">
        <v>25</v>
      </c>
      <c r="V28" s="5"/>
      <c r="W28" s="9">
        <f>ROUND(W27+U28,5)</f>
        <v>177.73</v>
      </c>
    </row>
    <row r="29" spans="1:23" x14ac:dyDescent="0.25">
      <c r="A29" s="5"/>
      <c r="B29" s="5"/>
      <c r="C29" s="5"/>
      <c r="D29" s="5"/>
      <c r="E29" s="5"/>
      <c r="F29" s="5"/>
      <c r="G29" s="5" t="s">
        <v>36</v>
      </c>
      <c r="H29" s="5"/>
      <c r="I29" s="6">
        <v>42283</v>
      </c>
      <c r="J29" s="5"/>
      <c r="K29" s="5"/>
      <c r="L29" s="5"/>
      <c r="M29" s="5" t="s">
        <v>44</v>
      </c>
      <c r="N29" s="5"/>
      <c r="O29" s="5" t="s">
        <v>36</v>
      </c>
      <c r="P29" s="5"/>
      <c r="Q29" s="7"/>
      <c r="R29" s="5"/>
      <c r="S29" s="5" t="s">
        <v>53</v>
      </c>
      <c r="T29" s="5"/>
      <c r="U29" s="9">
        <v>75</v>
      </c>
      <c r="V29" s="5"/>
      <c r="W29" s="9">
        <f>ROUND(W28+U29,5)</f>
        <v>252.73</v>
      </c>
    </row>
    <row r="30" spans="1:23" x14ac:dyDescent="0.25">
      <c r="A30" s="5"/>
      <c r="B30" s="5"/>
      <c r="C30" s="5"/>
      <c r="D30" s="5"/>
      <c r="E30" s="5"/>
      <c r="F30" s="5"/>
      <c r="G30" s="5" t="s">
        <v>36</v>
      </c>
      <c r="H30" s="5"/>
      <c r="I30" s="6">
        <v>42284</v>
      </c>
      <c r="J30" s="5"/>
      <c r="K30" s="5"/>
      <c r="L30" s="5"/>
      <c r="M30" s="5" t="s">
        <v>44</v>
      </c>
      <c r="N30" s="5"/>
      <c r="O30" s="5" t="s">
        <v>36</v>
      </c>
      <c r="P30" s="5"/>
      <c r="Q30" s="7"/>
      <c r="R30" s="5"/>
      <c r="S30" s="5" t="s">
        <v>53</v>
      </c>
      <c r="T30" s="5"/>
      <c r="U30" s="9">
        <v>150</v>
      </c>
      <c r="V30" s="5"/>
      <c r="W30" s="9">
        <f>ROUND(W29+U30,5)</f>
        <v>402.73</v>
      </c>
    </row>
    <row r="31" spans="1:23" x14ac:dyDescent="0.25">
      <c r="A31" s="5"/>
      <c r="B31" s="5"/>
      <c r="C31" s="5"/>
      <c r="D31" s="5"/>
      <c r="E31" s="5"/>
      <c r="F31" s="5"/>
      <c r="G31" s="5" t="s">
        <v>36</v>
      </c>
      <c r="H31" s="5"/>
      <c r="I31" s="6">
        <v>42284</v>
      </c>
      <c r="J31" s="5"/>
      <c r="K31" s="5"/>
      <c r="L31" s="5"/>
      <c r="M31" s="5" t="s">
        <v>45</v>
      </c>
      <c r="N31" s="5"/>
      <c r="O31" s="5" t="s">
        <v>36</v>
      </c>
      <c r="P31" s="5"/>
      <c r="Q31" s="7"/>
      <c r="R31" s="5"/>
      <c r="S31" s="5" t="s">
        <v>53</v>
      </c>
      <c r="T31" s="5"/>
      <c r="U31" s="9">
        <v>50.78</v>
      </c>
      <c r="V31" s="5"/>
      <c r="W31" s="9">
        <f>ROUND(W30+U31,5)</f>
        <v>453.51</v>
      </c>
    </row>
    <row r="32" spans="1:23" x14ac:dyDescent="0.25">
      <c r="A32" s="5"/>
      <c r="B32" s="5"/>
      <c r="C32" s="5"/>
      <c r="D32" s="5"/>
      <c r="E32" s="5"/>
      <c r="F32" s="5"/>
      <c r="G32" s="5" t="s">
        <v>36</v>
      </c>
      <c r="H32" s="5"/>
      <c r="I32" s="6">
        <v>42285</v>
      </c>
      <c r="J32" s="5"/>
      <c r="K32" s="5"/>
      <c r="L32" s="5"/>
      <c r="M32" s="5" t="s">
        <v>45</v>
      </c>
      <c r="N32" s="5"/>
      <c r="O32" s="5" t="s">
        <v>36</v>
      </c>
      <c r="P32" s="5"/>
      <c r="Q32" s="7"/>
      <c r="R32" s="5"/>
      <c r="S32" s="5" t="s">
        <v>53</v>
      </c>
      <c r="T32" s="5"/>
      <c r="U32" s="9">
        <v>73.239999999999995</v>
      </c>
      <c r="V32" s="5"/>
      <c r="W32" s="9">
        <f>ROUND(W31+U32,5)</f>
        <v>526.75</v>
      </c>
    </row>
    <row r="33" spans="1:23" x14ac:dyDescent="0.25">
      <c r="A33" s="5"/>
      <c r="B33" s="5"/>
      <c r="C33" s="5"/>
      <c r="D33" s="5"/>
      <c r="E33" s="5"/>
      <c r="F33" s="5"/>
      <c r="G33" s="5" t="s">
        <v>36</v>
      </c>
      <c r="H33" s="5"/>
      <c r="I33" s="6">
        <v>42285</v>
      </c>
      <c r="J33" s="5"/>
      <c r="K33" s="5"/>
      <c r="L33" s="5"/>
      <c r="M33" s="5" t="s">
        <v>44</v>
      </c>
      <c r="N33" s="5"/>
      <c r="O33" s="5" t="s">
        <v>36</v>
      </c>
      <c r="P33" s="5"/>
      <c r="Q33" s="7"/>
      <c r="R33" s="5"/>
      <c r="S33" s="5" t="s">
        <v>53</v>
      </c>
      <c r="T33" s="5"/>
      <c r="U33" s="9">
        <v>50</v>
      </c>
      <c r="V33" s="5"/>
      <c r="W33" s="9">
        <f>ROUND(W32+U33,5)</f>
        <v>576.75</v>
      </c>
    </row>
    <row r="34" spans="1:23" x14ac:dyDescent="0.25">
      <c r="A34" s="5"/>
      <c r="B34" s="5"/>
      <c r="C34" s="5"/>
      <c r="D34" s="5"/>
      <c r="E34" s="5"/>
      <c r="F34" s="5"/>
      <c r="G34" s="5" t="s">
        <v>36</v>
      </c>
      <c r="H34" s="5"/>
      <c r="I34" s="6">
        <v>42286</v>
      </c>
      <c r="J34" s="5"/>
      <c r="K34" s="5"/>
      <c r="L34" s="5"/>
      <c r="M34" s="5" t="s">
        <v>44</v>
      </c>
      <c r="N34" s="5"/>
      <c r="O34" s="5" t="s">
        <v>36</v>
      </c>
      <c r="P34" s="5"/>
      <c r="Q34" s="7"/>
      <c r="R34" s="5"/>
      <c r="S34" s="5" t="s">
        <v>53</v>
      </c>
      <c r="T34" s="5"/>
      <c r="U34" s="9">
        <v>25</v>
      </c>
      <c r="V34" s="5"/>
      <c r="W34" s="9">
        <f>ROUND(W33+U34,5)</f>
        <v>601.75</v>
      </c>
    </row>
    <row r="35" spans="1:23" x14ac:dyDescent="0.25">
      <c r="A35" s="5"/>
      <c r="B35" s="5"/>
      <c r="C35" s="5"/>
      <c r="D35" s="5"/>
      <c r="E35" s="5"/>
      <c r="F35" s="5"/>
      <c r="G35" s="5" t="s">
        <v>36</v>
      </c>
      <c r="H35" s="5"/>
      <c r="I35" s="6">
        <v>42286</v>
      </c>
      <c r="J35" s="5"/>
      <c r="K35" s="5"/>
      <c r="L35" s="5"/>
      <c r="M35" s="5" t="s">
        <v>45</v>
      </c>
      <c r="N35" s="5"/>
      <c r="O35" s="5" t="s">
        <v>36</v>
      </c>
      <c r="P35" s="5"/>
      <c r="Q35" s="7"/>
      <c r="R35" s="5"/>
      <c r="S35" s="5" t="s">
        <v>53</v>
      </c>
      <c r="T35" s="5"/>
      <c r="U35" s="9">
        <v>24.41</v>
      </c>
      <c r="V35" s="5"/>
      <c r="W35" s="9">
        <f>ROUND(W34+U35,5)</f>
        <v>626.16</v>
      </c>
    </row>
    <row r="36" spans="1:23" x14ac:dyDescent="0.25">
      <c r="A36" s="5"/>
      <c r="B36" s="5"/>
      <c r="C36" s="5"/>
      <c r="D36" s="5"/>
      <c r="E36" s="5"/>
      <c r="F36" s="5"/>
      <c r="G36" s="5" t="s">
        <v>36</v>
      </c>
      <c r="H36" s="5"/>
      <c r="I36" s="6">
        <v>42290</v>
      </c>
      <c r="J36" s="5"/>
      <c r="K36" s="5"/>
      <c r="L36" s="5"/>
      <c r="M36" s="5" t="s">
        <v>44</v>
      </c>
      <c r="N36" s="5"/>
      <c r="O36" s="5" t="s">
        <v>36</v>
      </c>
      <c r="P36" s="5"/>
      <c r="Q36" s="7"/>
      <c r="R36" s="5"/>
      <c r="S36" s="5" t="s">
        <v>53</v>
      </c>
      <c r="T36" s="5"/>
      <c r="U36" s="9">
        <v>50</v>
      </c>
      <c r="V36" s="5"/>
      <c r="W36" s="9">
        <f>ROUND(W35+U36,5)</f>
        <v>676.16</v>
      </c>
    </row>
    <row r="37" spans="1:23" x14ac:dyDescent="0.25">
      <c r="A37" s="5"/>
      <c r="B37" s="5"/>
      <c r="C37" s="5"/>
      <c r="D37" s="5"/>
      <c r="E37" s="5"/>
      <c r="F37" s="5"/>
      <c r="G37" s="5" t="s">
        <v>36</v>
      </c>
      <c r="H37" s="5"/>
      <c r="I37" s="6">
        <v>42291</v>
      </c>
      <c r="J37" s="5"/>
      <c r="K37" s="5"/>
      <c r="L37" s="5"/>
      <c r="M37" s="5" t="s">
        <v>44</v>
      </c>
      <c r="N37" s="5"/>
      <c r="O37" s="5" t="s">
        <v>36</v>
      </c>
      <c r="P37" s="5"/>
      <c r="Q37" s="7"/>
      <c r="R37" s="5"/>
      <c r="S37" s="5" t="s">
        <v>53</v>
      </c>
      <c r="T37" s="5"/>
      <c r="U37" s="9">
        <v>104</v>
      </c>
      <c r="V37" s="5"/>
      <c r="W37" s="9">
        <f>ROUND(W36+U37,5)</f>
        <v>780.16</v>
      </c>
    </row>
    <row r="38" spans="1:23" x14ac:dyDescent="0.25">
      <c r="A38" s="5"/>
      <c r="B38" s="5"/>
      <c r="C38" s="5"/>
      <c r="D38" s="5"/>
      <c r="E38" s="5"/>
      <c r="F38" s="5"/>
      <c r="G38" s="5" t="s">
        <v>36</v>
      </c>
      <c r="H38" s="5"/>
      <c r="I38" s="6">
        <v>42292</v>
      </c>
      <c r="J38" s="5"/>
      <c r="K38" s="5"/>
      <c r="L38" s="5"/>
      <c r="M38" s="5" t="s">
        <v>44</v>
      </c>
      <c r="N38" s="5"/>
      <c r="O38" s="5" t="s">
        <v>36</v>
      </c>
      <c r="P38" s="5"/>
      <c r="Q38" s="7"/>
      <c r="R38" s="5"/>
      <c r="S38" s="5" t="s">
        <v>53</v>
      </c>
      <c r="T38" s="5"/>
      <c r="U38" s="9">
        <v>100</v>
      </c>
      <c r="V38" s="5"/>
      <c r="W38" s="9">
        <f>ROUND(W37+U38,5)</f>
        <v>880.16</v>
      </c>
    </row>
    <row r="39" spans="1:23" x14ac:dyDescent="0.25">
      <c r="A39" s="5"/>
      <c r="B39" s="5"/>
      <c r="C39" s="5"/>
      <c r="D39" s="5"/>
      <c r="E39" s="5"/>
      <c r="F39" s="5"/>
      <c r="G39" s="5" t="s">
        <v>36</v>
      </c>
      <c r="H39" s="5"/>
      <c r="I39" s="6">
        <v>42292</v>
      </c>
      <c r="J39" s="5"/>
      <c r="K39" s="5"/>
      <c r="L39" s="5"/>
      <c r="M39" s="5" t="s">
        <v>45</v>
      </c>
      <c r="N39" s="5"/>
      <c r="O39" s="5" t="s">
        <v>36</v>
      </c>
      <c r="P39" s="5"/>
      <c r="Q39" s="7"/>
      <c r="R39" s="5"/>
      <c r="S39" s="5" t="s">
        <v>53</v>
      </c>
      <c r="T39" s="5"/>
      <c r="U39" s="9">
        <v>99.6</v>
      </c>
      <c r="V39" s="5"/>
      <c r="W39" s="9">
        <f>ROUND(W38+U39,5)</f>
        <v>979.76</v>
      </c>
    </row>
    <row r="40" spans="1:23" x14ac:dyDescent="0.25">
      <c r="A40" s="5"/>
      <c r="B40" s="5"/>
      <c r="C40" s="5"/>
      <c r="D40" s="5"/>
      <c r="E40" s="5"/>
      <c r="F40" s="5"/>
      <c r="G40" s="5" t="s">
        <v>36</v>
      </c>
      <c r="H40" s="5"/>
      <c r="I40" s="6">
        <v>42293</v>
      </c>
      <c r="J40" s="5"/>
      <c r="K40" s="5"/>
      <c r="L40" s="5"/>
      <c r="M40" s="5" t="s">
        <v>44</v>
      </c>
      <c r="N40" s="5"/>
      <c r="O40" s="5" t="s">
        <v>36</v>
      </c>
      <c r="P40" s="5"/>
      <c r="Q40" s="7"/>
      <c r="R40" s="5"/>
      <c r="S40" s="5" t="s">
        <v>53</v>
      </c>
      <c r="T40" s="5"/>
      <c r="U40" s="9">
        <v>77</v>
      </c>
      <c r="V40" s="5"/>
      <c r="W40" s="9">
        <f>ROUND(W39+U40,5)</f>
        <v>1056.76</v>
      </c>
    </row>
    <row r="41" spans="1:23" x14ac:dyDescent="0.25">
      <c r="A41" s="5"/>
      <c r="B41" s="5"/>
      <c r="C41" s="5"/>
      <c r="D41" s="5"/>
      <c r="E41" s="5"/>
      <c r="F41" s="5"/>
      <c r="G41" s="5" t="s">
        <v>36</v>
      </c>
      <c r="H41" s="5"/>
      <c r="I41" s="6">
        <v>42293</v>
      </c>
      <c r="J41" s="5"/>
      <c r="K41" s="5"/>
      <c r="L41" s="5"/>
      <c r="M41" s="5" t="s">
        <v>45</v>
      </c>
      <c r="N41" s="5"/>
      <c r="O41" s="5" t="s">
        <v>36</v>
      </c>
      <c r="P41" s="5"/>
      <c r="Q41" s="7"/>
      <c r="R41" s="5"/>
      <c r="S41" s="5" t="s">
        <v>53</v>
      </c>
      <c r="T41" s="5"/>
      <c r="U41" s="9">
        <v>24.41</v>
      </c>
      <c r="V41" s="5"/>
      <c r="W41" s="9">
        <f>ROUND(W40+U41,5)</f>
        <v>1081.17</v>
      </c>
    </row>
    <row r="42" spans="1:23" x14ac:dyDescent="0.25">
      <c r="A42" s="5"/>
      <c r="B42" s="5"/>
      <c r="C42" s="5"/>
      <c r="D42" s="5"/>
      <c r="E42" s="5"/>
      <c r="F42" s="5"/>
      <c r="G42" s="5" t="s">
        <v>36</v>
      </c>
      <c r="H42" s="5"/>
      <c r="I42" s="6">
        <v>42298</v>
      </c>
      <c r="J42" s="5"/>
      <c r="K42" s="5"/>
      <c r="L42" s="5"/>
      <c r="M42" s="5" t="s">
        <v>46</v>
      </c>
      <c r="N42" s="5"/>
      <c r="O42" s="5" t="s">
        <v>36</v>
      </c>
      <c r="P42" s="5"/>
      <c r="Q42" s="7"/>
      <c r="R42" s="5"/>
      <c r="S42" s="5" t="s">
        <v>53</v>
      </c>
      <c r="T42" s="5"/>
      <c r="U42" s="9">
        <v>25</v>
      </c>
      <c r="V42" s="5"/>
      <c r="W42" s="9">
        <f>ROUND(W41+U42,5)</f>
        <v>1106.17</v>
      </c>
    </row>
    <row r="43" spans="1:23" ht="15.75" thickBot="1" x14ac:dyDescent="0.3">
      <c r="A43" s="5"/>
      <c r="B43" s="5"/>
      <c r="C43" s="5"/>
      <c r="D43" s="5"/>
      <c r="E43" s="5"/>
      <c r="F43" s="5"/>
      <c r="G43" s="5" t="s">
        <v>36</v>
      </c>
      <c r="H43" s="5"/>
      <c r="I43" s="6">
        <v>42299</v>
      </c>
      <c r="J43" s="5"/>
      <c r="K43" s="5"/>
      <c r="L43" s="5"/>
      <c r="M43" s="5" t="s">
        <v>44</v>
      </c>
      <c r="N43" s="5"/>
      <c r="O43" s="5" t="s">
        <v>36</v>
      </c>
      <c r="P43" s="5"/>
      <c r="Q43" s="7"/>
      <c r="R43" s="5"/>
      <c r="S43" s="5" t="s">
        <v>53</v>
      </c>
      <c r="T43" s="5"/>
      <c r="U43" s="10">
        <v>25</v>
      </c>
      <c r="V43" s="5"/>
      <c r="W43" s="10">
        <f>ROUND(W42+U43,5)</f>
        <v>1131.17</v>
      </c>
    </row>
    <row r="44" spans="1:23" ht="15.75" thickBot="1" x14ac:dyDescent="0.3">
      <c r="A44" s="5"/>
      <c r="B44" s="5"/>
      <c r="C44" s="5" t="s">
        <v>21</v>
      </c>
      <c r="D44" s="5"/>
      <c r="E44" s="5"/>
      <c r="F44" s="5"/>
      <c r="G44" s="5"/>
      <c r="H44" s="5"/>
      <c r="I44" s="6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1">
        <f>ROUND(SUM(U24:U43),5)</f>
        <v>1131.17</v>
      </c>
      <c r="V44" s="5"/>
      <c r="W44" s="11">
        <f>W43</f>
        <v>1131.17</v>
      </c>
    </row>
    <row r="45" spans="1:23" x14ac:dyDescent="0.25">
      <c r="A45" s="5"/>
      <c r="B45" s="5" t="s">
        <v>22</v>
      </c>
      <c r="C45" s="5"/>
      <c r="D45" s="5"/>
      <c r="E45" s="5"/>
      <c r="F45" s="5"/>
      <c r="G45" s="5"/>
      <c r="H45" s="5"/>
      <c r="I45" s="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9">
        <f>ROUND(U10+U20+U23+U44,5)</f>
        <v>5001.75</v>
      </c>
      <c r="V45" s="5"/>
      <c r="W45" s="9">
        <f>ROUND(W10+W20+W23+W44,5)</f>
        <v>5001.75</v>
      </c>
    </row>
    <row r="46" spans="1:23" x14ac:dyDescent="0.25">
      <c r="A46" s="2"/>
      <c r="B46" s="2" t="s">
        <v>23</v>
      </c>
      <c r="C46" s="2"/>
      <c r="D46" s="2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4"/>
      <c r="V46" s="2"/>
      <c r="W46" s="4"/>
    </row>
    <row r="47" spans="1:23" x14ac:dyDescent="0.25">
      <c r="A47" s="2"/>
      <c r="B47" s="2"/>
      <c r="C47" s="2" t="s">
        <v>24</v>
      </c>
      <c r="D47" s="2"/>
      <c r="E47" s="2"/>
      <c r="F47" s="2"/>
      <c r="G47" s="2"/>
      <c r="H47" s="2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4"/>
      <c r="V47" s="2"/>
      <c r="W47" s="4"/>
    </row>
    <row r="48" spans="1:23" x14ac:dyDescent="0.25">
      <c r="A48" s="5"/>
      <c r="B48" s="5"/>
      <c r="C48" s="5"/>
      <c r="D48" s="5"/>
      <c r="E48" s="5"/>
      <c r="F48" s="5"/>
      <c r="G48" s="5" t="s">
        <v>37</v>
      </c>
      <c r="H48" s="5"/>
      <c r="I48" s="6">
        <v>42279</v>
      </c>
      <c r="J48" s="5"/>
      <c r="K48" s="5" t="s">
        <v>40</v>
      </c>
      <c r="L48" s="5"/>
      <c r="M48" s="5" t="s">
        <v>47</v>
      </c>
      <c r="N48" s="5"/>
      <c r="O48" s="5"/>
      <c r="P48" s="5"/>
      <c r="Q48" s="7"/>
      <c r="R48" s="5"/>
      <c r="S48" s="5" t="s">
        <v>53</v>
      </c>
      <c r="T48" s="5"/>
      <c r="U48" s="9">
        <v>44</v>
      </c>
      <c r="V48" s="5"/>
      <c r="W48" s="9">
        <f>ROUND(W47+U48,5)</f>
        <v>44</v>
      </c>
    </row>
    <row r="49" spans="1:23" ht="15.75" thickBot="1" x14ac:dyDescent="0.3">
      <c r="A49" s="5"/>
      <c r="B49" s="5"/>
      <c r="C49" s="5"/>
      <c r="D49" s="5"/>
      <c r="E49" s="5"/>
      <c r="F49" s="5"/>
      <c r="G49" s="5" t="s">
        <v>37</v>
      </c>
      <c r="H49" s="5"/>
      <c r="I49" s="6">
        <v>42284</v>
      </c>
      <c r="J49" s="5"/>
      <c r="K49" s="5" t="s">
        <v>41</v>
      </c>
      <c r="L49" s="5"/>
      <c r="M49" s="5" t="s">
        <v>47</v>
      </c>
      <c r="N49" s="5"/>
      <c r="O49" s="5" t="s">
        <v>52</v>
      </c>
      <c r="P49" s="5"/>
      <c r="Q49" s="7"/>
      <c r="R49" s="5"/>
      <c r="S49" s="5" t="s">
        <v>53</v>
      </c>
      <c r="T49" s="5"/>
      <c r="U49" s="8">
        <v>55</v>
      </c>
      <c r="V49" s="5"/>
      <c r="W49" s="8">
        <f>ROUND(W48+U49,5)</f>
        <v>99</v>
      </c>
    </row>
    <row r="50" spans="1:23" x14ac:dyDescent="0.25">
      <c r="A50" s="5"/>
      <c r="B50" s="5"/>
      <c r="C50" s="5" t="s">
        <v>25</v>
      </c>
      <c r="D50" s="5"/>
      <c r="E50" s="5"/>
      <c r="F50" s="5"/>
      <c r="G50" s="5"/>
      <c r="H50" s="5"/>
      <c r="I50" s="6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9">
        <f>ROUND(SUM(U47:U49),5)</f>
        <v>99</v>
      </c>
      <c r="V50" s="5"/>
      <c r="W50" s="9">
        <f>W49</f>
        <v>99</v>
      </c>
    </row>
    <row r="51" spans="1:23" x14ac:dyDescent="0.25">
      <c r="A51" s="2"/>
      <c r="B51" s="2"/>
      <c r="C51" s="2" t="s">
        <v>26</v>
      </c>
      <c r="D51" s="2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4"/>
      <c r="V51" s="2"/>
      <c r="W51" s="4"/>
    </row>
    <row r="52" spans="1:23" ht="15.75" thickBot="1" x14ac:dyDescent="0.3">
      <c r="A52" s="1"/>
      <c r="B52" s="1"/>
      <c r="C52" s="1"/>
      <c r="D52" s="1"/>
      <c r="E52" s="5"/>
      <c r="F52" s="5"/>
      <c r="G52" s="5" t="s">
        <v>37</v>
      </c>
      <c r="H52" s="5"/>
      <c r="I52" s="6">
        <v>42279</v>
      </c>
      <c r="J52" s="5"/>
      <c r="K52" s="5" t="s">
        <v>41</v>
      </c>
      <c r="L52" s="5"/>
      <c r="M52" s="5" t="s">
        <v>44</v>
      </c>
      <c r="N52" s="5"/>
      <c r="O52" s="5"/>
      <c r="P52" s="5"/>
      <c r="Q52" s="7"/>
      <c r="R52" s="5"/>
      <c r="S52" s="5" t="s">
        <v>53</v>
      </c>
      <c r="T52" s="5"/>
      <c r="U52" s="8">
        <v>49.56</v>
      </c>
      <c r="V52" s="5"/>
      <c r="W52" s="8">
        <f>ROUND(W51+U52,5)</f>
        <v>49.56</v>
      </c>
    </row>
    <row r="53" spans="1:23" x14ac:dyDescent="0.25">
      <c r="A53" s="5"/>
      <c r="B53" s="5"/>
      <c r="C53" s="5" t="s">
        <v>27</v>
      </c>
      <c r="D53" s="5"/>
      <c r="E53" s="5"/>
      <c r="F53" s="5"/>
      <c r="G53" s="5"/>
      <c r="H53" s="5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9">
        <f>ROUND(SUM(U51:U52),5)</f>
        <v>49.56</v>
      </c>
      <c r="V53" s="5"/>
      <c r="W53" s="9">
        <f>W52</f>
        <v>49.56</v>
      </c>
    </row>
    <row r="54" spans="1:23" x14ac:dyDescent="0.25">
      <c r="A54" s="2"/>
      <c r="B54" s="2"/>
      <c r="C54" s="2" t="s">
        <v>28</v>
      </c>
      <c r="D54" s="2"/>
      <c r="E54" s="2"/>
      <c r="F54" s="2"/>
      <c r="G54" s="2"/>
      <c r="H54" s="2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4"/>
      <c r="V54" s="2"/>
      <c r="W54" s="4"/>
    </row>
    <row r="55" spans="1:23" x14ac:dyDescent="0.25">
      <c r="A55" s="5"/>
      <c r="B55" s="5"/>
      <c r="C55" s="5"/>
      <c r="D55" s="5"/>
      <c r="E55" s="5"/>
      <c r="F55" s="5"/>
      <c r="G55" s="5" t="s">
        <v>37</v>
      </c>
      <c r="H55" s="5"/>
      <c r="I55" s="6">
        <v>42279</v>
      </c>
      <c r="J55" s="5"/>
      <c r="K55" s="5" t="s">
        <v>41</v>
      </c>
      <c r="L55" s="5"/>
      <c r="M55" s="5" t="s">
        <v>48</v>
      </c>
      <c r="N55" s="5"/>
      <c r="O55" s="5"/>
      <c r="P55" s="5"/>
      <c r="Q55" s="7"/>
      <c r="R55" s="5"/>
      <c r="S55" s="5" t="s">
        <v>53</v>
      </c>
      <c r="T55" s="5"/>
      <c r="U55" s="9">
        <v>1753.17</v>
      </c>
      <c r="V55" s="5"/>
      <c r="W55" s="9">
        <f>ROUND(W54+U55,5)</f>
        <v>1753.17</v>
      </c>
    </row>
    <row r="56" spans="1:23" x14ac:dyDescent="0.25">
      <c r="A56" s="5"/>
      <c r="B56" s="5"/>
      <c r="C56" s="5"/>
      <c r="D56" s="5"/>
      <c r="E56" s="5"/>
      <c r="F56" s="5"/>
      <c r="G56" s="5" t="s">
        <v>37</v>
      </c>
      <c r="H56" s="5"/>
      <c r="I56" s="6">
        <v>42296</v>
      </c>
      <c r="J56" s="5"/>
      <c r="K56" s="5" t="s">
        <v>41</v>
      </c>
      <c r="L56" s="5"/>
      <c r="M56" s="5" t="s">
        <v>48</v>
      </c>
      <c r="N56" s="5"/>
      <c r="O56" s="5"/>
      <c r="P56" s="5"/>
      <c r="Q56" s="7"/>
      <c r="R56" s="5"/>
      <c r="S56" s="5" t="s">
        <v>53</v>
      </c>
      <c r="T56" s="5"/>
      <c r="U56" s="9">
        <v>1881.39</v>
      </c>
      <c r="V56" s="5"/>
      <c r="W56" s="9">
        <f>ROUND(W55+U56,5)</f>
        <v>3634.56</v>
      </c>
    </row>
    <row r="57" spans="1:23" x14ac:dyDescent="0.25">
      <c r="A57" s="5"/>
      <c r="B57" s="5"/>
      <c r="C57" s="5"/>
      <c r="D57" s="5"/>
      <c r="E57" s="5"/>
      <c r="F57" s="5"/>
      <c r="G57" s="5" t="s">
        <v>37</v>
      </c>
      <c r="H57" s="5"/>
      <c r="I57" s="6">
        <v>42298</v>
      </c>
      <c r="J57" s="5"/>
      <c r="K57" s="5"/>
      <c r="L57" s="5"/>
      <c r="M57" s="5" t="s">
        <v>49</v>
      </c>
      <c r="N57" s="5"/>
      <c r="O57" s="5"/>
      <c r="P57" s="5"/>
      <c r="Q57" s="7"/>
      <c r="R57" s="5"/>
      <c r="S57" s="5" t="s">
        <v>53</v>
      </c>
      <c r="T57" s="5"/>
      <c r="U57" s="9">
        <v>25</v>
      </c>
      <c r="V57" s="5"/>
      <c r="W57" s="9">
        <f>ROUND(W56+U57,5)</f>
        <v>3659.56</v>
      </c>
    </row>
    <row r="58" spans="1:23" ht="15.75" thickBot="1" x14ac:dyDescent="0.3">
      <c r="A58" s="5"/>
      <c r="B58" s="5"/>
      <c r="C58" s="5"/>
      <c r="D58" s="5"/>
      <c r="E58" s="5"/>
      <c r="F58" s="5"/>
      <c r="G58" s="5" t="s">
        <v>37</v>
      </c>
      <c r="H58" s="5"/>
      <c r="I58" s="6">
        <v>42299</v>
      </c>
      <c r="J58" s="5"/>
      <c r="K58" s="5"/>
      <c r="L58" s="5"/>
      <c r="M58" s="5" t="s">
        <v>49</v>
      </c>
      <c r="N58" s="5"/>
      <c r="O58" s="5"/>
      <c r="P58" s="5"/>
      <c r="Q58" s="7"/>
      <c r="R58" s="5"/>
      <c r="S58" s="5" t="s">
        <v>53</v>
      </c>
      <c r="T58" s="5"/>
      <c r="U58" s="8">
        <v>24.41</v>
      </c>
      <c r="V58" s="5"/>
      <c r="W58" s="8">
        <f>ROUND(W57+U58,5)</f>
        <v>3683.97</v>
      </c>
    </row>
    <row r="59" spans="1:23" x14ac:dyDescent="0.25">
      <c r="A59" s="5"/>
      <c r="B59" s="5"/>
      <c r="C59" s="5" t="s">
        <v>29</v>
      </c>
      <c r="D59" s="5"/>
      <c r="E59" s="5"/>
      <c r="F59" s="5"/>
      <c r="G59" s="5"/>
      <c r="H59" s="5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9">
        <f>ROUND(SUM(U54:U58),5)</f>
        <v>3683.97</v>
      </c>
      <c r="V59" s="5"/>
      <c r="W59" s="9">
        <f>W58</f>
        <v>3683.97</v>
      </c>
    </row>
    <row r="60" spans="1:23" x14ac:dyDescent="0.25">
      <c r="A60" s="2"/>
      <c r="B60" s="2"/>
      <c r="C60" s="2" t="s">
        <v>30</v>
      </c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"/>
      <c r="V60" s="2"/>
      <c r="W60" s="4"/>
    </row>
    <row r="61" spans="1:23" ht="15.75" thickBot="1" x14ac:dyDescent="0.3">
      <c r="A61" s="1"/>
      <c r="B61" s="1"/>
      <c r="C61" s="1"/>
      <c r="D61" s="1"/>
      <c r="E61" s="5"/>
      <c r="F61" s="5"/>
      <c r="G61" s="5" t="s">
        <v>37</v>
      </c>
      <c r="H61" s="5"/>
      <c r="I61" s="6">
        <v>42297</v>
      </c>
      <c r="J61" s="5"/>
      <c r="K61" s="5" t="s">
        <v>42</v>
      </c>
      <c r="L61" s="5"/>
      <c r="M61" s="5" t="s">
        <v>50</v>
      </c>
      <c r="N61" s="5"/>
      <c r="O61" s="5"/>
      <c r="P61" s="5"/>
      <c r="Q61" s="7"/>
      <c r="R61" s="5"/>
      <c r="S61" s="5" t="s">
        <v>53</v>
      </c>
      <c r="T61" s="5"/>
      <c r="U61" s="8">
        <v>1000</v>
      </c>
      <c r="V61" s="5"/>
      <c r="W61" s="8">
        <f>ROUND(W60+U61,5)</f>
        <v>1000</v>
      </c>
    </row>
    <row r="62" spans="1:23" x14ac:dyDescent="0.25">
      <c r="A62" s="5"/>
      <c r="B62" s="5"/>
      <c r="C62" s="5" t="s">
        <v>31</v>
      </c>
      <c r="D62" s="5"/>
      <c r="E62" s="5"/>
      <c r="F62" s="5"/>
      <c r="G62" s="5"/>
      <c r="H62" s="5"/>
      <c r="I62" s="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9">
        <f>ROUND(SUM(U60:U61),5)</f>
        <v>1000</v>
      </c>
      <c r="V62" s="5"/>
      <c r="W62" s="9">
        <f>W61</f>
        <v>1000</v>
      </c>
    </row>
    <row r="63" spans="1:23" x14ac:dyDescent="0.25">
      <c r="A63" s="2"/>
      <c r="B63" s="2"/>
      <c r="C63" s="2" t="s">
        <v>32</v>
      </c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/>
      <c r="V63" s="2"/>
      <c r="W63" s="4"/>
    </row>
    <row r="64" spans="1:23" ht="15.75" thickBot="1" x14ac:dyDescent="0.3">
      <c r="A64" s="1"/>
      <c r="B64" s="1"/>
      <c r="C64" s="1"/>
      <c r="D64" s="1"/>
      <c r="E64" s="5"/>
      <c r="F64" s="5"/>
      <c r="G64" s="5" t="s">
        <v>37</v>
      </c>
      <c r="H64" s="5"/>
      <c r="I64" s="6">
        <v>42303</v>
      </c>
      <c r="J64" s="5"/>
      <c r="K64" s="5" t="s">
        <v>41</v>
      </c>
      <c r="L64" s="5"/>
      <c r="M64" s="5" t="s">
        <v>51</v>
      </c>
      <c r="N64" s="5"/>
      <c r="O64" s="5"/>
      <c r="P64" s="5"/>
      <c r="Q64" s="7"/>
      <c r="R64" s="5"/>
      <c r="S64" s="5" t="s">
        <v>53</v>
      </c>
      <c r="T64" s="5"/>
      <c r="U64" s="10">
        <v>39.950000000000003</v>
      </c>
      <c r="V64" s="5"/>
      <c r="W64" s="10">
        <f>ROUND(W63+U64,5)</f>
        <v>39.950000000000003</v>
      </c>
    </row>
    <row r="65" spans="1:23" ht="15.75" thickBot="1" x14ac:dyDescent="0.3">
      <c r="A65" s="5"/>
      <c r="B65" s="5"/>
      <c r="C65" s="5" t="s">
        <v>33</v>
      </c>
      <c r="D65" s="5"/>
      <c r="E65" s="5"/>
      <c r="F65" s="5"/>
      <c r="G65" s="5"/>
      <c r="H65" s="5"/>
      <c r="I65" s="6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2">
        <f>ROUND(SUM(U63:U64),5)</f>
        <v>39.950000000000003</v>
      </c>
      <c r="V65" s="5"/>
      <c r="W65" s="12">
        <f>W64</f>
        <v>39.950000000000003</v>
      </c>
    </row>
    <row r="66" spans="1:23" ht="15.75" thickBot="1" x14ac:dyDescent="0.3">
      <c r="A66" s="5"/>
      <c r="B66" s="5" t="s">
        <v>34</v>
      </c>
      <c r="C66" s="5"/>
      <c r="D66" s="5"/>
      <c r="E66" s="5"/>
      <c r="F66" s="5"/>
      <c r="G66" s="5"/>
      <c r="H66" s="5"/>
      <c r="I66" s="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2">
        <f>ROUND(U50+U53+U59+U62+U65,5)</f>
        <v>4872.4799999999996</v>
      </c>
      <c r="V66" s="5"/>
      <c r="W66" s="12">
        <f>ROUND(W50+W53+W59+W62+W65,5)</f>
        <v>4872.4799999999996</v>
      </c>
    </row>
    <row r="67" spans="1:23" s="14" customFormat="1" ht="12" thickBot="1" x14ac:dyDescent="0.25">
      <c r="A67" s="2" t="s">
        <v>35</v>
      </c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3">
        <f>ROUND(U45-U66,5)</f>
        <v>129.27000000000001</v>
      </c>
      <c r="V67" s="2"/>
      <c r="W67" s="13">
        <f>ROUND(W45-W66,5)</f>
        <v>129.27000000000001</v>
      </c>
    </row>
    <row r="68" spans="1:23" ht="15.75" thickTop="1" x14ac:dyDescent="0.25"/>
  </sheetData>
  <pageMargins left="0.7" right="0.7" top="0.75" bottom="0.75" header="0.1" footer="0.3"/>
  <pageSetup orientation="portrait" r:id="rId1"/>
  <headerFooter>
    <oddHeader>&amp;L&amp;"Arial,Bold"&amp;8 9:57 PM
&amp;"Arial,Bold"&amp;8 12/01/15
&amp;"Arial,Bold"&amp;8 Accrual Basis&amp;C&amp;"Arial,Bold"&amp;12 American Society of Military Comptrollers
&amp;"Arial,Bold"&amp;14 Profit &amp;&amp; Loss Detail
&amp;"Arial,Bold"&amp;10 October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2015-12-02T02:57:33Z</dcterms:created>
  <dcterms:modified xsi:type="dcterms:W3CDTF">2015-12-02T03:01:40Z</dcterms:modified>
</cp:coreProperties>
</file>